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aphorn.ler\Desktop\"/>
    </mc:Choice>
  </mc:AlternateContent>
  <bookViews>
    <workbookView xWindow="0" yWindow="0" windowWidth="24000" windowHeight="9780"/>
  </bookViews>
  <sheets>
    <sheet name="เป้า 30 06 69" sheetId="1" r:id="rId1"/>
  </sheets>
  <definedNames>
    <definedName name="_xlnm.Print_Area" localSheetId="0">'เป้า 30 06 69'!$A$1:$U$28</definedName>
    <definedName name="_xlnm.Print_Titles" localSheetId="0">'เป้า 30 06 69'!$13:$14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7" i="1" l="1"/>
  <c r="C129" i="1"/>
  <c r="B129" i="1"/>
  <c r="C128" i="1"/>
  <c r="C127" i="1" s="1"/>
  <c r="B128" i="1"/>
  <c r="B125" i="1"/>
  <c r="B123" i="1"/>
  <c r="B122" i="1"/>
  <c r="C115" i="1"/>
  <c r="B115" i="1"/>
  <c r="C114" i="1"/>
  <c r="B114" i="1"/>
  <c r="C113" i="1"/>
  <c r="B113" i="1"/>
  <c r="C106" i="1"/>
  <c r="B106" i="1"/>
  <c r="C105" i="1"/>
  <c r="B105" i="1"/>
  <c r="C104" i="1"/>
  <c r="B104" i="1"/>
  <c r="C103" i="1"/>
  <c r="B103" i="1"/>
  <c r="C102" i="1"/>
  <c r="B102" i="1"/>
  <c r="C101" i="1"/>
  <c r="B101" i="1"/>
  <c r="C100" i="1"/>
  <c r="B100" i="1"/>
  <c r="C99" i="1"/>
  <c r="B99" i="1"/>
  <c r="C98" i="1"/>
  <c r="B98" i="1"/>
  <c r="C93" i="1"/>
  <c r="B93" i="1"/>
  <c r="C92" i="1"/>
  <c r="B92" i="1"/>
  <c r="C91" i="1"/>
  <c r="B91" i="1"/>
  <c r="C82" i="1"/>
  <c r="B82" i="1"/>
  <c r="C81" i="1"/>
  <c r="B81" i="1"/>
  <c r="C80" i="1"/>
  <c r="B80" i="1"/>
  <c r="C79" i="1"/>
  <c r="B79" i="1"/>
  <c r="C78" i="1"/>
  <c r="B78" i="1"/>
  <c r="C77" i="1"/>
  <c r="B77" i="1"/>
  <c r="C76" i="1"/>
  <c r="B76" i="1"/>
  <c r="C75" i="1"/>
  <c r="B75" i="1"/>
  <c r="C74" i="1"/>
  <c r="B74" i="1"/>
  <c r="C70" i="1"/>
  <c r="B70" i="1"/>
  <c r="C69" i="1"/>
  <c r="B69" i="1"/>
  <c r="C68" i="1"/>
  <c r="B68" i="1"/>
  <c r="S34" i="1"/>
  <c r="M34" i="1"/>
  <c r="Q34" i="1" s="1"/>
  <c r="F34" i="1"/>
  <c r="J34" i="1" s="1"/>
  <c r="S33" i="1"/>
  <c r="M33" i="1"/>
  <c r="Q33" i="1" s="1"/>
  <c r="F33" i="1"/>
  <c r="J33" i="1" s="1"/>
  <c r="L32" i="1"/>
  <c r="M32" i="1" s="1"/>
  <c r="Q32" i="1" s="1"/>
  <c r="E32" i="1"/>
  <c r="F32" i="1" s="1"/>
  <c r="D32" i="1"/>
  <c r="C32" i="1"/>
  <c r="B32" i="1"/>
  <c r="W28" i="1"/>
  <c r="K27" i="1"/>
  <c r="G27" i="1"/>
  <c r="H27" i="1" s="1"/>
  <c r="F27" i="1"/>
  <c r="W26" i="1"/>
  <c r="K26" i="1"/>
  <c r="G26" i="1"/>
  <c r="H26" i="1" s="1"/>
  <c r="F26" i="1"/>
  <c r="F23" i="1"/>
  <c r="S20" i="1"/>
  <c r="M20" i="1"/>
  <c r="Q20" i="1" s="1"/>
  <c r="F20" i="1"/>
  <c r="J20" i="1" s="1"/>
  <c r="L19" i="1"/>
  <c r="M19" i="1" s="1"/>
  <c r="O19" i="1" s="1"/>
  <c r="E19" i="1"/>
  <c r="D19" i="1"/>
  <c r="C19" i="1"/>
  <c r="B19" i="1"/>
  <c r="S19" i="1" s="1"/>
  <c r="V18" i="1"/>
  <c r="S18" i="1"/>
  <c r="R18" i="1"/>
  <c r="M18" i="1"/>
  <c r="Q18" i="1" s="1"/>
  <c r="K18" i="1"/>
  <c r="J18" i="1"/>
  <c r="F18" i="1"/>
  <c r="H18" i="1" s="1"/>
  <c r="V17" i="1"/>
  <c r="S17" i="1"/>
  <c r="R17" i="1"/>
  <c r="M17" i="1"/>
  <c r="Q17" i="1" s="1"/>
  <c r="K17" i="1"/>
  <c r="F17" i="1"/>
  <c r="J17" i="1" s="1"/>
  <c r="Z16" i="1"/>
  <c r="Y16" i="1"/>
  <c r="L16" i="1"/>
  <c r="M16" i="1" s="1"/>
  <c r="E16" i="1"/>
  <c r="D16" i="1"/>
  <c r="C16" i="1"/>
  <c r="V16" i="1" s="1"/>
  <c r="B16" i="1"/>
  <c r="W12" i="1"/>
  <c r="S12" i="1"/>
  <c r="R12" i="1"/>
  <c r="M12" i="1"/>
  <c r="O12" i="1" s="1"/>
  <c r="K12" i="1"/>
  <c r="F12" i="1"/>
  <c r="J12" i="1" s="1"/>
  <c r="W11" i="1"/>
  <c r="S11" i="1"/>
  <c r="R11" i="1"/>
  <c r="M11" i="1"/>
  <c r="Q11" i="1" s="1"/>
  <c r="K11" i="1"/>
  <c r="F11" i="1"/>
  <c r="J11" i="1" s="1"/>
  <c r="Z10" i="1"/>
  <c r="Y10" i="1"/>
  <c r="L10" i="1"/>
  <c r="M10" i="1" s="1"/>
  <c r="K10" i="1"/>
  <c r="E10" i="1"/>
  <c r="D10" i="1"/>
  <c r="C10" i="1"/>
  <c r="W10" i="1" s="1"/>
  <c r="B10" i="1"/>
  <c r="S16" i="1" l="1"/>
  <c r="S10" i="1"/>
  <c r="F19" i="1"/>
  <c r="J19" i="1" s="1"/>
  <c r="H33" i="1"/>
  <c r="H11" i="1"/>
  <c r="F16" i="1"/>
  <c r="F10" i="1"/>
  <c r="J10" i="1" s="1"/>
  <c r="K16" i="1"/>
  <c r="R16" i="1"/>
  <c r="H20" i="1"/>
  <c r="R10" i="1"/>
  <c r="S32" i="1"/>
  <c r="H34" i="1"/>
  <c r="B127" i="1"/>
  <c r="J16" i="1"/>
  <c r="H16" i="1"/>
  <c r="H10" i="1"/>
  <c r="H19" i="1"/>
  <c r="O16" i="1"/>
  <c r="Q16" i="1"/>
  <c r="Q10" i="1"/>
  <c r="O10" i="1"/>
  <c r="J32" i="1"/>
  <c r="H32" i="1"/>
  <c r="O18" i="1"/>
  <c r="B121" i="1"/>
  <c r="O32" i="1"/>
  <c r="Q12" i="1"/>
  <c r="Q19" i="1"/>
  <c r="O11" i="1"/>
  <c r="H17" i="1"/>
  <c r="O34" i="1"/>
  <c r="O17" i="1"/>
  <c r="O20" i="1"/>
  <c r="O33" i="1"/>
  <c r="H12" i="1"/>
</calcChain>
</file>

<file path=xl/sharedStrings.xml><?xml version="1.0" encoding="utf-8"?>
<sst xmlns="http://schemas.openxmlformats.org/spreadsheetml/2006/main" count="230" uniqueCount="94">
  <si>
    <t>เป้าหมายการใช้จ่ายงบประมาณ ประจำปีงบประมาณ พ.ศ. 2569</t>
  </si>
  <si>
    <t>รายการ</t>
  </si>
  <si>
    <t>ไตรมาสที่ 1</t>
  </si>
  <si>
    <t>ไตรมาสที่ 2</t>
  </si>
  <si>
    <t>ไตรมาสที่ 3</t>
  </si>
  <si>
    <t>ไตรมาสที่ 4</t>
  </si>
  <si>
    <t>มิถุนายน 2569</t>
  </si>
  <si>
    <t>เบิกจ่าย</t>
  </si>
  <si>
    <t>ใช้จ่าย</t>
  </si>
  <si>
    <t>ภาพรวม</t>
  </si>
  <si>
    <t>ประจำ</t>
  </si>
  <si>
    <t>ลงทุน</t>
  </si>
  <si>
    <t>ผลการใช้จ่ายงบประมาณรายจ่าย ประจำปีงบประมาณ พ.ศ. 2569</t>
  </si>
  <si>
    <t>ข้อมูล ณ วันที่ 30 มิถุนายน 2569</t>
  </si>
  <si>
    <t>งบประมาณ</t>
  </si>
  <si>
    <t>สำรองเงินมีหนี้</t>
  </si>
  <si>
    <t>PO</t>
  </si>
  <si>
    <t>ร้อยละ
เบิกจ่าย</t>
  </si>
  <si>
    <t>เป้าหมาย
Q3</t>
  </si>
  <si>
    <t xml:space="preserve"> +/- เป้าหมาย</t>
  </si>
  <si>
    <t>เป้าหมาย
พ.ค. 69</t>
  </si>
  <si>
    <t>อัตรา
การขยายตัว 
(%YOY)</t>
  </si>
  <si>
    <t>การใช้จ่าย (PO+เบิกจ่าย)</t>
  </si>
  <si>
    <t>ร้อยละ
การใช้จ่าย</t>
  </si>
  <si>
    <t>คงเหลือ
หลังหักใช้จ่าย</t>
  </si>
  <si>
    <t>ลำดับเบิกจ่าย</t>
  </si>
  <si>
    <t>ลำดับ
ใช้จ่าย</t>
  </si>
  <si>
    <t>ปีก่อน</t>
  </si>
  <si>
    <t>งบประมาณรายจ่ายประจำปี พ.ศ. 2569 (ภาพรวมทั้งประเทศ)</t>
  </si>
  <si>
    <t>recheck</t>
  </si>
  <si>
    <t>เบิก</t>
  </si>
  <si>
    <t>ใช้</t>
  </si>
  <si>
    <t>ผลการใช้จ่ายงบประมาณรายจ่ายจังหวัดเชียงใหม่ ประจำปีงบประมาณ พ.ศ. 2569</t>
  </si>
  <si>
    <t>9 สรุปผลการใช้จ่าย A08 รวม ปจ ลท 66</t>
  </si>
  <si>
    <t>งบประมาณรายจ่ายประจำปี พ.ศ. 2569 (จังหวัดเชียงใหม่)</t>
  </si>
  <si>
    <t>racking worning</t>
  </si>
  <si>
    <t xml:space="preserve"> PO เรียกจาก (รายงานเงินกันปี 67)</t>
  </si>
  <si>
    <r>
      <t xml:space="preserve">ลงทุน
</t>
    </r>
    <r>
      <rPr>
        <sz val="14"/>
        <rFont val="Tahoma"/>
        <family val="2"/>
        <scheme val="major"/>
      </rPr>
      <t>(ไม่รวมงบกลาง)</t>
    </r>
  </si>
  <si>
    <r>
      <t xml:space="preserve">ลงทุน
</t>
    </r>
    <r>
      <rPr>
        <sz val="14"/>
        <rFont val="Tahoma"/>
        <family val="2"/>
        <scheme val="major"/>
      </rPr>
      <t>(งบกลาง)</t>
    </r>
  </si>
  <si>
    <t>ผลการเบิกจ่ายค่าใช้จ่ายด้านการฝึกอบรม ประชุม สัมมนา ประจำปีงบประมาณ พ.ศ. 2569 จังหวัดเชียงใหม่ (Front Load)</t>
  </si>
  <si>
    <t>ข้อมูล ณ วันที่ 28 กุมภาพันธ์ 2569</t>
  </si>
  <si>
    <t>เบิกจ่ายทั้งสิ้น</t>
  </si>
  <si>
    <t>เป้าหมาย
Q2</t>
  </si>
  <si>
    <t>เป้าหมาย
ม.ค. 69</t>
  </si>
  <si>
    <t>เบิกจ่ายทั้งสิ้นรวมเงินยืม</t>
  </si>
  <si>
    <t>ร้อยละ
เบิกจ่ายทั้งสิ้นรวมเงินยืม</t>
  </si>
  <si>
    <t>Front Load</t>
  </si>
  <si>
    <t>ผลการใช้จ่ายเงินกันไว้เบิกเหลื่อมปี (ปีงบประมาณ พ.ศ. 2568)</t>
  </si>
  <si>
    <t>สำรองเงิน
แบบมีหนี้
เหลื่อมปี</t>
  </si>
  <si>
    <t>ใบสั่งซื้อ
เหลื่อมปี</t>
  </si>
  <si>
    <t>การใช้จ่าย (PO+เบิกจ่าย+สำรองมีหนี้)</t>
  </si>
  <si>
    <t>คงเหลือ สรก. 
อยู่ระหว่างดำเนินการ</t>
  </si>
  <si>
    <t>เงินเหลือจ่ายไม่ขอขยายเวลาเบิกจ่าย</t>
  </si>
  <si>
    <t>คงเหลือรวม</t>
  </si>
  <si>
    <t>งบประมาณ
ปี 2568</t>
  </si>
  <si>
    <t>งบกระตุ้นเศรษฐกิจ</t>
  </si>
  <si>
    <t>ที่มา : ระบบบริหารการเงินการคลังภาครัฐแบบอิเล็กทรอนิกส์ใหม่  (New GFMIS Thai)</t>
  </si>
  <si>
    <t>ผลการใช้จ่ายงบประมาณรายจ่ายจังหวัดเชียงใหม่ ประจำปีงบประมาณ พ.ศ. 2568</t>
  </si>
  <si>
    <t>ข้อมูล ณ วันที่ 30 มิถุนายน 2568</t>
  </si>
  <si>
    <t>งบประมาณรายจ่ายประจำปี พ.ศ.2568 (งบกรมจังหวัด)</t>
  </si>
  <si>
    <t>เป้าหมาย
มิ.ย. 68</t>
  </si>
  <si>
    <t>ผลเบิกจ่าย</t>
  </si>
  <si>
    <t>เงินกู้</t>
  </si>
  <si>
    <t xml:space="preserve"> -ปี 2563</t>
  </si>
  <si>
    <t xml:space="preserve"> -ปี 2564</t>
  </si>
  <si>
    <t xml:space="preserve"> -ปี 2565</t>
  </si>
  <si>
    <t>งบกลาง  ปี 2564</t>
  </si>
  <si>
    <t>ร้อยละเบิกจ่าย</t>
  </si>
  <si>
    <t>31พค65</t>
  </si>
  <si>
    <t>17มิย65</t>
  </si>
  <si>
    <t>รวม</t>
  </si>
  <si>
    <t>ลงตารางรายงานา ผวจ</t>
  </si>
  <si>
    <t>ปี 2563</t>
  </si>
  <si>
    <t>ปี 2564</t>
  </si>
  <si>
    <t>ปี 2565</t>
  </si>
  <si>
    <t>ปี 2566</t>
  </si>
  <si>
    <t>งบกลาง</t>
  </si>
  <si>
    <t>ประชุม กรมการจังหวัด</t>
  </si>
  <si>
    <t>จำนวน</t>
  </si>
  <si>
    <t>ประชุม กรมการ จว</t>
  </si>
  <si>
    <t>กรมจังหวัด</t>
  </si>
  <si>
    <t>สำรองเงิน</t>
  </si>
  <si>
    <t>มีหนี้</t>
  </si>
  <si>
    <t>งบประมาณประจำปี พ.ศ. 2565</t>
  </si>
  <si>
    <t xml:space="preserve">   ภาพรวม</t>
  </si>
  <si>
    <t xml:space="preserve">          -   </t>
  </si>
  <si>
    <t xml:space="preserve">   ประจำ</t>
  </si>
  <si>
    <t xml:space="preserve">   ลงทุน</t>
  </si>
  <si>
    <t>งบประมาณกันไว้เบิกเหลื่อมปี</t>
  </si>
  <si>
    <t xml:space="preserve">   ปี 64</t>
  </si>
  <si>
    <t xml:space="preserve">  - </t>
  </si>
  <si>
    <t>ค่าใช้จ่ายเพื่อแก้ไขปัญหา เยียวยา และฟื้นฟูเศรษฐกิจและสังคมฯ (โควิด 2019)</t>
  </si>
  <si>
    <t xml:space="preserve">   เงินกู้ </t>
  </si>
  <si>
    <t xml:space="preserve">   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</si>
</sst>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,,"/>
    <numFmt numFmtId="188" formatCode="_(* #,##0.00_);_(* \(#,##0.00\);_(* &quot;-&quot;??_);_(@_)"/>
    <numFmt numFmtId="189" formatCode="#,##0.000,,"/>
  </numFmts>
  <fonts count="3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ahoma"/>
      <family val="2"/>
      <scheme val="major"/>
    </font>
    <font>
      <sz val="14"/>
      <name val="Tahoma"/>
      <family val="2"/>
      <scheme val="major"/>
    </font>
    <font>
      <b/>
      <sz val="14"/>
      <name val="Tahoma"/>
      <family val="2"/>
      <scheme val="major"/>
    </font>
    <font>
      <b/>
      <sz val="15"/>
      <name val="Tahoma"/>
      <family val="2"/>
      <scheme val="major"/>
    </font>
    <font>
      <sz val="15"/>
      <name val="Tahoma"/>
      <family val="2"/>
      <scheme val="major"/>
    </font>
    <font>
      <sz val="14"/>
      <color theme="0"/>
      <name val="Tahoma"/>
      <family val="2"/>
      <scheme val="major"/>
    </font>
    <font>
      <b/>
      <sz val="15"/>
      <color rgb="FFC00000"/>
      <name val="Tahoma"/>
      <family val="2"/>
      <scheme val="major"/>
    </font>
    <font>
      <b/>
      <sz val="15"/>
      <color rgb="FF00B050"/>
      <name val="Tahoma"/>
      <family val="2"/>
      <scheme val="major"/>
    </font>
    <font>
      <b/>
      <sz val="14"/>
      <color rgb="FFFF0000"/>
      <name val="Tahoma"/>
      <family val="2"/>
      <scheme val="major"/>
    </font>
    <font>
      <sz val="14"/>
      <color rgb="FFFF0000"/>
      <name val="Tahoma"/>
      <family val="2"/>
      <scheme val="major"/>
    </font>
    <font>
      <sz val="18"/>
      <name val="Tahoma"/>
      <family val="2"/>
      <scheme val="major"/>
    </font>
    <font>
      <sz val="11"/>
      <color indexed="8"/>
      <name val="Tahoma"/>
      <family val="2"/>
      <scheme val="minor"/>
    </font>
    <font>
      <sz val="15"/>
      <name val="Tahoma"/>
      <family val="2"/>
    </font>
    <font>
      <sz val="15"/>
      <color rgb="FFC00000"/>
      <name val="Tahoma"/>
      <family val="2"/>
    </font>
    <font>
      <sz val="15"/>
      <color rgb="FFC00000"/>
      <name val="Tahoma"/>
      <family val="2"/>
      <scheme val="major"/>
    </font>
    <font>
      <sz val="15"/>
      <color rgb="FF00B050"/>
      <name val="Tahoma"/>
      <family val="2"/>
    </font>
    <font>
      <sz val="15"/>
      <color rgb="FF00B050"/>
      <name val="Tahoma"/>
      <family val="2"/>
      <scheme val="major"/>
    </font>
    <font>
      <b/>
      <sz val="15"/>
      <color theme="1"/>
      <name val="Tahoma"/>
      <family val="2"/>
      <scheme val="major"/>
    </font>
    <font>
      <b/>
      <sz val="18"/>
      <name val="Tahoma"/>
      <family val="2"/>
      <scheme val="major"/>
    </font>
    <font>
      <sz val="16"/>
      <name val="Tahoma"/>
      <family val="2"/>
      <scheme val="major"/>
    </font>
    <font>
      <sz val="14"/>
      <color rgb="FFC00000"/>
      <name val="Tahoma"/>
      <family val="2"/>
      <scheme val="major"/>
    </font>
    <font>
      <b/>
      <sz val="14"/>
      <color rgb="FFC00000"/>
      <name val="Tahoma"/>
      <family val="2"/>
      <scheme val="major"/>
    </font>
    <font>
      <sz val="16"/>
      <color rgb="FFFF0000"/>
      <name val="Tahoma"/>
      <family val="2"/>
      <scheme val="major"/>
    </font>
    <font>
      <b/>
      <sz val="15"/>
      <color rgb="FFFF0000"/>
      <name val="Tahoma"/>
      <family val="2"/>
      <scheme val="major"/>
    </font>
    <font>
      <sz val="15"/>
      <color rgb="FFFF0000"/>
      <name val="Tahoma"/>
      <family val="2"/>
      <scheme val="major"/>
    </font>
    <font>
      <sz val="14"/>
      <color theme="1"/>
      <name val="Tahoma"/>
      <family val="2"/>
      <scheme val="major"/>
    </font>
    <font>
      <sz val="14"/>
      <color rgb="FF0000CC"/>
      <name val="Tahoma"/>
      <family val="2"/>
      <scheme val="major"/>
    </font>
    <font>
      <b/>
      <sz val="14"/>
      <color rgb="FF0000CC"/>
      <name val="Tahoma"/>
      <family val="2"/>
      <scheme val="major"/>
    </font>
    <font>
      <b/>
      <sz val="14"/>
      <color theme="1"/>
      <name val="Tahoma"/>
      <family val="2"/>
      <scheme val="major"/>
    </font>
    <font>
      <sz val="14"/>
      <color theme="5"/>
      <name val="Tahoma"/>
      <family val="2"/>
      <scheme val="major"/>
    </font>
    <font>
      <b/>
      <sz val="14"/>
      <color rgb="FFFFFFFF"/>
      <name val="Tahoma"/>
      <family val="2"/>
      <scheme val="major"/>
    </font>
    <font>
      <b/>
      <sz val="14"/>
      <color rgb="FF19708F"/>
      <name val="Tahoma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37B2DD"/>
        <bgColor indexed="64"/>
      </patternFill>
    </fill>
    <fill>
      <patternFill patternType="solid">
        <fgColor rgb="FF90DDF7"/>
        <bgColor indexed="64"/>
      </patternFill>
    </fill>
    <fill>
      <patternFill patternType="solid">
        <fgColor rgb="FFE8F2F4"/>
        <bgColor indexed="64"/>
      </patternFill>
    </fill>
    <fill>
      <patternFill patternType="solid">
        <fgColor rgb="FFB4E8FA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theme="1" tint="0.499984740745262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thick">
        <color rgb="FFFFFFFF"/>
      </top>
      <bottom style="medium">
        <color rgb="FFFFFFFF"/>
      </bottom>
      <diagonal/>
    </border>
    <border>
      <left/>
      <right/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50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 applyAlignment="1">
      <alignment horizontal="right" vertical="center"/>
    </xf>
    <xf numFmtId="2" fontId="2" fillId="0" borderId="2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vertical="center"/>
    </xf>
    <xf numFmtId="2" fontId="2" fillId="0" borderId="6" xfId="1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87" fontId="4" fillId="0" borderId="7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187" fontId="3" fillId="0" borderId="7" xfId="0" applyNumberFormat="1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87" fontId="4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" fillId="0" borderId="8" xfId="0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2" fontId="5" fillId="2" borderId="8" xfId="0" applyNumberFormat="1" applyFont="1" applyFill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6" fillId="0" borderId="8" xfId="1" applyNumberFormat="1" applyFont="1" applyFill="1" applyBorder="1" applyAlignment="1">
      <alignment horizontal="center" vertical="center"/>
    </xf>
    <xf numFmtId="2" fontId="5" fillId="3" borderId="8" xfId="0" applyNumberFormat="1" applyFont="1" applyFill="1" applyBorder="1" applyAlignment="1">
      <alignment horizontal="center" vertical="center"/>
    </xf>
    <xf numFmtId="2" fontId="5" fillId="3" borderId="8" xfId="1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0" xfId="1" applyNumberFormat="1" applyFont="1" applyFill="1" applyBorder="1" applyAlignment="1">
      <alignment horizontal="center" vertical="center"/>
    </xf>
    <xf numFmtId="2" fontId="3" fillId="0" borderId="0" xfId="0" applyNumberFormat="1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2" fontId="5" fillId="0" borderId="9" xfId="0" applyNumberFormat="1" applyFont="1" applyBorder="1" applyAlignment="1">
      <alignment horizontal="center" vertical="center"/>
    </xf>
    <xf numFmtId="2" fontId="5" fillId="2" borderId="9" xfId="0" applyNumberFormat="1" applyFont="1" applyFill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/>
    </xf>
    <xf numFmtId="2" fontId="5" fillId="3" borderId="9" xfId="0" applyNumberFormat="1" applyFont="1" applyFill="1" applyBorder="1" applyAlignment="1">
      <alignment horizontal="center" vertical="center"/>
    </xf>
    <xf numFmtId="2" fontId="5" fillId="3" borderId="9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0" xfId="0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2" fontId="6" fillId="0" borderId="10" xfId="0" applyNumberFormat="1" applyFont="1" applyBorder="1" applyAlignment="1">
      <alignment horizontal="center" vertical="center"/>
    </xf>
    <xf numFmtId="2" fontId="6" fillId="0" borderId="10" xfId="1" applyNumberFormat="1" applyFont="1" applyFill="1" applyBorder="1" applyAlignment="1">
      <alignment horizontal="center" vertical="center"/>
    </xf>
    <xf numFmtId="2" fontId="5" fillId="3" borderId="10" xfId="0" applyNumberFormat="1" applyFont="1" applyFill="1" applyBorder="1" applyAlignment="1">
      <alignment horizontal="center" vertical="center"/>
    </xf>
    <xf numFmtId="2" fontId="5" fillId="3" borderId="10" xfId="1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right" vertical="center"/>
    </xf>
    <xf numFmtId="0" fontId="3" fillId="4" borderId="5" xfId="0" applyFont="1" applyFill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187" fontId="2" fillId="0" borderId="11" xfId="2" applyNumberFormat="1" applyFont="1" applyFill="1" applyBorder="1" applyAlignment="1">
      <alignment horizontal="center" vertical="center" wrapText="1"/>
    </xf>
    <xf numFmtId="2" fontId="2" fillId="0" borderId="3" xfId="2" applyNumberFormat="1" applyFont="1" applyFill="1" applyBorder="1" applyAlignment="1">
      <alignment horizontal="center" vertical="center" wrapText="1"/>
    </xf>
    <xf numFmtId="2" fontId="2" fillId="0" borderId="12" xfId="2" applyNumberFormat="1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187" fontId="2" fillId="0" borderId="5" xfId="2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187" fontId="2" fillId="0" borderId="11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87" fontId="3" fillId="4" borderId="11" xfId="0" applyNumberFormat="1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187" fontId="3" fillId="4" borderId="14" xfId="0" applyNumberFormat="1" applyFont="1" applyFill="1" applyBorder="1" applyAlignment="1">
      <alignment vertical="center"/>
    </xf>
    <xf numFmtId="187" fontId="3" fillId="4" borderId="15" xfId="0" applyNumberFormat="1" applyFont="1" applyFill="1" applyBorder="1" applyAlignment="1">
      <alignment vertical="center"/>
    </xf>
    <xf numFmtId="0" fontId="7" fillId="4" borderId="7" xfId="0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0" fontId="7" fillId="4" borderId="4" xfId="0" applyFont="1" applyFill="1" applyBorder="1" applyAlignment="1">
      <alignment vertical="center"/>
    </xf>
    <xf numFmtId="0" fontId="7" fillId="4" borderId="16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187" fontId="3" fillId="4" borderId="5" xfId="0" applyNumberFormat="1" applyFont="1" applyFill="1" applyBorder="1" applyAlignment="1">
      <alignment vertical="center"/>
    </xf>
    <xf numFmtId="0" fontId="3" fillId="4" borderId="12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43" fontId="5" fillId="0" borderId="11" xfId="1" applyFont="1" applyFill="1" applyBorder="1" applyAlignment="1">
      <alignment vertical="center"/>
    </xf>
    <xf numFmtId="2" fontId="5" fillId="0" borderId="3" xfId="1" applyNumberFormat="1" applyFont="1" applyFill="1" applyBorder="1" applyAlignment="1">
      <alignment vertical="center"/>
    </xf>
    <xf numFmtId="43" fontId="5" fillId="0" borderId="12" xfId="1" applyFont="1" applyFill="1" applyBorder="1" applyAlignment="1">
      <alignment vertical="center"/>
    </xf>
    <xf numFmtId="43" fontId="5" fillId="0" borderId="5" xfId="1" applyFont="1" applyFill="1" applyBorder="1" applyAlignment="1">
      <alignment horizontal="right" vertical="center"/>
    </xf>
    <xf numFmtId="2" fontId="5" fillId="0" borderId="5" xfId="2" applyNumberFormat="1" applyFont="1" applyFill="1" applyBorder="1" applyAlignment="1">
      <alignment horizontal="center" vertical="center"/>
    </xf>
    <xf numFmtId="2" fontId="5" fillId="2" borderId="7" xfId="2" applyNumberFormat="1" applyFont="1" applyFill="1" applyBorder="1" applyAlignment="1">
      <alignment horizontal="center" vertical="center"/>
    </xf>
    <xf numFmtId="2" fontId="8" fillId="2" borderId="12" xfId="2" applyNumberFormat="1" applyFont="1" applyFill="1" applyBorder="1" applyAlignment="1">
      <alignment horizontal="center" vertical="center"/>
    </xf>
    <xf numFmtId="2" fontId="5" fillId="3" borderId="5" xfId="2" applyNumberFormat="1" applyFont="1" applyFill="1" applyBorder="1" applyAlignment="1">
      <alignment horizontal="center" vertical="center"/>
    </xf>
    <xf numFmtId="2" fontId="8" fillId="3" borderId="12" xfId="2" applyNumberFormat="1" applyFont="1" applyFill="1" applyBorder="1" applyAlignment="1">
      <alignment horizontal="center" vertical="center"/>
    </xf>
    <xf numFmtId="2" fontId="9" fillId="5" borderId="18" xfId="2" applyNumberFormat="1" applyFont="1" applyFill="1" applyBorder="1" applyAlignment="1">
      <alignment horizontal="center" vertical="center"/>
    </xf>
    <xf numFmtId="43" fontId="5" fillId="0" borderId="19" xfId="1" applyFont="1" applyFill="1" applyBorder="1" applyAlignment="1">
      <alignment horizontal="right" vertical="center"/>
    </xf>
    <xf numFmtId="2" fontId="5" fillId="0" borderId="7" xfId="2" applyNumberFormat="1" applyFont="1" applyFill="1" applyBorder="1" applyAlignment="1">
      <alignment horizontal="center" vertical="center"/>
    </xf>
    <xf numFmtId="2" fontId="9" fillId="2" borderId="12" xfId="2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2" fontId="9" fillId="3" borderId="7" xfId="0" applyNumberFormat="1" applyFont="1" applyFill="1" applyBorder="1" applyAlignment="1">
      <alignment horizontal="center" vertical="center"/>
    </xf>
    <xf numFmtId="2" fontId="9" fillId="5" borderId="5" xfId="0" applyNumberFormat="1" applyFont="1" applyFill="1" applyBorder="1" applyAlignment="1">
      <alignment horizontal="center" vertical="center"/>
    </xf>
    <xf numFmtId="43" fontId="5" fillId="0" borderId="11" xfId="2" applyFont="1" applyFill="1" applyBorder="1" applyAlignment="1">
      <alignment horizontal="right" vertical="center"/>
    </xf>
    <xf numFmtId="1" fontId="6" fillId="0" borderId="7" xfId="0" applyNumberFormat="1" applyFont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188" fontId="11" fillId="6" borderId="0" xfId="0" applyNumberFormat="1" applyFont="1" applyFill="1" applyAlignment="1">
      <alignment horizontal="left" vertical="center" wrapText="1"/>
    </xf>
    <xf numFmtId="187" fontId="10" fillId="6" borderId="0" xfId="0" applyNumberFormat="1" applyFont="1" applyFill="1" applyAlignment="1">
      <alignment vertical="center"/>
    </xf>
    <xf numFmtId="4" fontId="10" fillId="6" borderId="17" xfId="0" applyNumberFormat="1" applyFont="1" applyFill="1" applyBorder="1" applyAlignment="1">
      <alignment vertical="center"/>
    </xf>
    <xf numFmtId="0" fontId="10" fillId="6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/>
    </xf>
    <xf numFmtId="4" fontId="14" fillId="0" borderId="11" xfId="3" applyNumberFormat="1" applyFont="1" applyBorder="1" applyAlignment="1">
      <alignment horizontal="right" vertical="center" wrapText="1"/>
    </xf>
    <xf numFmtId="4" fontId="14" fillId="0" borderId="3" xfId="3" applyNumberFormat="1" applyFont="1" applyBorder="1" applyAlignment="1">
      <alignment vertical="center" wrapText="1"/>
    </xf>
    <xf numFmtId="4" fontId="14" fillId="0" borderId="12" xfId="3" applyNumberFormat="1" applyFont="1" applyBorder="1" applyAlignment="1">
      <alignment vertical="center"/>
    </xf>
    <xf numFmtId="4" fontId="14" fillId="0" borderId="4" xfId="3" applyNumberFormat="1" applyFont="1" applyBorder="1" applyAlignment="1">
      <alignment horizontal="right" vertical="center" wrapText="1"/>
    </xf>
    <xf numFmtId="2" fontId="14" fillId="0" borderId="6" xfId="2" applyNumberFormat="1" applyFont="1" applyFill="1" applyBorder="1" applyAlignment="1">
      <alignment horizontal="center" vertical="center"/>
    </xf>
    <xf numFmtId="2" fontId="14" fillId="2" borderId="7" xfId="2" applyNumberFormat="1" applyFont="1" applyFill="1" applyBorder="1" applyAlignment="1">
      <alignment horizontal="center" vertical="center"/>
    </xf>
    <xf numFmtId="2" fontId="15" fillId="2" borderId="12" xfId="2" applyNumberFormat="1" applyFont="1" applyFill="1" applyBorder="1" applyAlignment="1">
      <alignment horizontal="center" vertical="center"/>
    </xf>
    <xf numFmtId="2" fontId="14" fillId="3" borderId="5" xfId="2" applyNumberFormat="1" applyFont="1" applyFill="1" applyBorder="1" applyAlignment="1">
      <alignment horizontal="center" vertical="center"/>
    </xf>
    <xf numFmtId="2" fontId="16" fillId="3" borderId="12" xfId="2" applyNumberFormat="1" applyFont="1" applyFill="1" applyBorder="1" applyAlignment="1">
      <alignment horizontal="center" vertical="center"/>
    </xf>
    <xf numFmtId="2" fontId="16" fillId="5" borderId="18" xfId="2" applyNumberFormat="1" applyFont="1" applyFill="1" applyBorder="1" applyAlignment="1">
      <alignment horizontal="center" vertical="center"/>
    </xf>
    <xf numFmtId="2" fontId="6" fillId="3" borderId="7" xfId="0" applyNumberFormat="1" applyFont="1" applyFill="1" applyBorder="1" applyAlignment="1">
      <alignment horizontal="center" vertical="center"/>
    </xf>
    <xf numFmtId="2" fontId="16" fillId="3" borderId="7" xfId="0" applyNumberFormat="1" applyFont="1" applyFill="1" applyBorder="1" applyAlignment="1">
      <alignment horizontal="center" vertical="center"/>
    </xf>
    <xf numFmtId="2" fontId="16" fillId="5" borderId="5" xfId="0" applyNumberFormat="1" applyFont="1" applyFill="1" applyBorder="1" applyAlignment="1">
      <alignment horizontal="center" vertical="center"/>
    </xf>
    <xf numFmtId="43" fontId="6" fillId="0" borderId="11" xfId="2" applyFont="1" applyFill="1" applyBorder="1" applyAlignment="1">
      <alignment horizontal="right" vertical="center"/>
    </xf>
    <xf numFmtId="1" fontId="11" fillId="6" borderId="0" xfId="0" applyNumberFormat="1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4" fontId="3" fillId="6" borderId="17" xfId="0" applyNumberFormat="1" applyFont="1" applyFill="1" applyBorder="1" applyAlignment="1">
      <alignment vertical="center"/>
    </xf>
    <xf numFmtId="43" fontId="3" fillId="6" borderId="17" xfId="1" applyFont="1" applyFill="1" applyBorder="1" applyAlignment="1">
      <alignment vertical="center"/>
    </xf>
    <xf numFmtId="4" fontId="14" fillId="0" borderId="12" xfId="3" applyNumberFormat="1" applyFont="1" applyBorder="1" applyAlignment="1">
      <alignment vertical="center" wrapText="1"/>
    </xf>
    <xf numFmtId="2" fontId="17" fillId="2" borderId="12" xfId="2" applyNumberFormat="1" applyFont="1" applyFill="1" applyBorder="1" applyAlignment="1">
      <alignment horizontal="center" vertical="center"/>
    </xf>
    <xf numFmtId="2" fontId="18" fillId="3" borderId="3" xfId="2" applyNumberFormat="1" applyFont="1" applyFill="1" applyBorder="1" applyAlignment="1">
      <alignment horizontal="center" vertical="center"/>
    </xf>
    <xf numFmtId="2" fontId="18" fillId="5" borderId="13" xfId="2" applyNumberFormat="1" applyFont="1" applyFill="1" applyBorder="1" applyAlignment="1">
      <alignment horizontal="center" vertical="center"/>
    </xf>
    <xf numFmtId="2" fontId="18" fillId="3" borderId="7" xfId="0" applyNumberFormat="1" applyFont="1" applyFill="1" applyBorder="1" applyAlignment="1">
      <alignment horizontal="center" vertical="center"/>
    </xf>
    <xf numFmtId="2" fontId="18" fillId="5" borderId="5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/>
    </xf>
    <xf numFmtId="187" fontId="2" fillId="0" borderId="20" xfId="2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/>
    </xf>
    <xf numFmtId="187" fontId="3" fillId="7" borderId="23" xfId="0" applyNumberFormat="1" applyFont="1" applyFill="1" applyBorder="1" applyAlignment="1">
      <alignment vertical="center"/>
    </xf>
    <xf numFmtId="0" fontId="3" fillId="7" borderId="24" xfId="0" applyFont="1" applyFill="1" applyBorder="1" applyAlignment="1">
      <alignment vertical="center"/>
    </xf>
    <xf numFmtId="187" fontId="3" fillId="7" borderId="24" xfId="0" applyNumberFormat="1" applyFont="1" applyFill="1" applyBorder="1" applyAlignment="1">
      <alignment vertical="center"/>
    </xf>
    <xf numFmtId="187" fontId="3" fillId="7" borderId="25" xfId="0" applyNumberFormat="1" applyFont="1" applyFill="1" applyBorder="1" applyAlignment="1">
      <alignment vertical="center"/>
    </xf>
    <xf numFmtId="0" fontId="7" fillId="7" borderId="24" xfId="0" applyFont="1" applyFill="1" applyBorder="1" applyAlignment="1">
      <alignment vertical="center"/>
    </xf>
    <xf numFmtId="0" fontId="7" fillId="7" borderId="26" xfId="0" applyFont="1" applyFill="1" applyBorder="1" applyAlignment="1">
      <alignment vertical="center"/>
    </xf>
    <xf numFmtId="0" fontId="7" fillId="7" borderId="13" xfId="0" applyFont="1" applyFill="1" applyBorder="1" applyAlignment="1">
      <alignment vertical="center"/>
    </xf>
    <xf numFmtId="187" fontId="3" fillId="7" borderId="27" xfId="0" applyNumberFormat="1" applyFont="1" applyFill="1" applyBorder="1" applyAlignment="1">
      <alignment vertical="center"/>
    </xf>
    <xf numFmtId="0" fontId="3" fillId="7" borderId="4" xfId="0" applyFont="1" applyFill="1" applyBorder="1" applyAlignment="1">
      <alignment vertical="center"/>
    </xf>
    <xf numFmtId="0" fontId="3" fillId="7" borderId="28" xfId="0" applyFont="1" applyFill="1" applyBorder="1" applyAlignment="1">
      <alignment vertical="center"/>
    </xf>
    <xf numFmtId="0" fontId="3" fillId="7" borderId="16" xfId="0" applyFont="1" applyFill="1" applyBorder="1" applyAlignment="1">
      <alignment vertical="center"/>
    </xf>
    <xf numFmtId="187" fontId="3" fillId="7" borderId="4" xfId="0" applyNumberFormat="1" applyFont="1" applyFill="1" applyBorder="1" applyAlignment="1">
      <alignment vertical="center"/>
    </xf>
    <xf numFmtId="187" fontId="3" fillId="7" borderId="29" xfId="0" applyNumberFormat="1" applyFont="1" applyFill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187" fontId="19" fillId="0" borderId="31" xfId="2" applyNumberFormat="1" applyFont="1" applyFill="1" applyBorder="1" applyAlignment="1">
      <alignment vertical="center" readingOrder="1"/>
    </xf>
    <xf numFmtId="187" fontId="19" fillId="0" borderId="32" xfId="2" applyNumberFormat="1" applyFont="1" applyFill="1" applyBorder="1" applyAlignment="1">
      <alignment vertical="center" readingOrder="1"/>
    </xf>
    <xf numFmtId="187" fontId="19" fillId="0" borderId="33" xfId="2" applyNumberFormat="1" applyFont="1" applyFill="1" applyBorder="1" applyAlignment="1">
      <alignment horizontal="right" vertical="center" readingOrder="1"/>
    </xf>
    <xf numFmtId="2" fontId="5" fillId="0" borderId="32" xfId="2" applyNumberFormat="1" applyFont="1" applyFill="1" applyBorder="1" applyAlignment="1">
      <alignment horizontal="center" vertical="center"/>
    </xf>
    <xf numFmtId="2" fontId="5" fillId="2" borderId="32" xfId="2" applyNumberFormat="1" applyFont="1" applyFill="1" applyBorder="1" applyAlignment="1">
      <alignment horizontal="center" vertical="center"/>
    </xf>
    <xf numFmtId="2" fontId="9" fillId="2" borderId="34" xfId="2" applyNumberFormat="1" applyFont="1" applyFill="1" applyBorder="1" applyAlignment="1">
      <alignment horizontal="center" vertical="center"/>
    </xf>
    <xf numFmtId="2" fontId="9" fillId="3" borderId="12" xfId="2" applyNumberFormat="1" applyFont="1" applyFill="1" applyBorder="1" applyAlignment="1">
      <alignment horizontal="center" vertical="center"/>
    </xf>
    <xf numFmtId="2" fontId="9" fillId="5" borderId="35" xfId="2" applyNumberFormat="1" applyFont="1" applyFill="1" applyBorder="1" applyAlignment="1">
      <alignment horizontal="center" vertical="center"/>
    </xf>
    <xf numFmtId="187" fontId="19" fillId="0" borderId="1" xfId="2" applyNumberFormat="1" applyFont="1" applyFill="1" applyBorder="1" applyAlignment="1">
      <alignment vertical="center" readingOrder="1"/>
    </xf>
    <xf numFmtId="2" fontId="5" fillId="0" borderId="6" xfId="2" applyNumberFormat="1" applyFont="1" applyFill="1" applyBorder="1" applyAlignment="1">
      <alignment horizontal="center" vertical="center"/>
    </xf>
    <xf numFmtId="2" fontId="5" fillId="2" borderId="6" xfId="2" applyNumberFormat="1" applyFont="1" applyFill="1" applyBorder="1" applyAlignment="1">
      <alignment horizontal="center" vertical="center"/>
    </xf>
    <xf numFmtId="2" fontId="9" fillId="2" borderId="36" xfId="2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2" fontId="9" fillId="3" borderId="37" xfId="0" applyNumberFormat="1" applyFont="1" applyFill="1" applyBorder="1" applyAlignment="1">
      <alignment horizontal="center" vertical="center"/>
    </xf>
    <xf numFmtId="2" fontId="9" fillId="5" borderId="35" xfId="0" applyNumberFormat="1" applyFont="1" applyFill="1" applyBorder="1" applyAlignment="1">
      <alignment horizontal="center" vertical="center"/>
    </xf>
    <xf numFmtId="187" fontId="5" fillId="0" borderId="1" xfId="2" applyNumberFormat="1" applyFont="1" applyFill="1" applyBorder="1" applyAlignment="1">
      <alignment horizontal="right" vertical="center"/>
    </xf>
    <xf numFmtId="1" fontId="6" fillId="0" borderId="6" xfId="0" applyNumberFormat="1" applyFont="1" applyBorder="1" applyAlignment="1">
      <alignment horizontal="center" vertical="center"/>
    </xf>
    <xf numFmtId="187" fontId="11" fillId="6" borderId="0" xfId="1" applyNumberFormat="1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3" fontId="4" fillId="0" borderId="0" xfId="0" applyNumberFormat="1" applyFont="1" applyAlignment="1">
      <alignment vertical="center"/>
    </xf>
    <xf numFmtId="187" fontId="10" fillId="6" borderId="17" xfId="0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0" fontId="12" fillId="0" borderId="30" xfId="0" applyFont="1" applyBorder="1" applyAlignment="1">
      <alignment horizontal="center" vertical="center"/>
    </xf>
    <xf numFmtId="187" fontId="6" fillId="0" borderId="6" xfId="0" applyNumberFormat="1" applyFont="1" applyBorder="1" applyAlignment="1">
      <alignment horizontal="right" vertical="center"/>
    </xf>
    <xf numFmtId="187" fontId="6" fillId="0" borderId="7" xfId="0" applyNumberFormat="1" applyFont="1" applyBorder="1" applyAlignment="1">
      <alignment vertical="center"/>
    </xf>
    <xf numFmtId="187" fontId="6" fillId="0" borderId="38" xfId="0" applyNumberFormat="1" applyFont="1" applyBorder="1" applyAlignment="1">
      <alignment horizontal="right" vertical="center"/>
    </xf>
    <xf numFmtId="187" fontId="6" fillId="0" borderId="39" xfId="0" applyNumberFormat="1" applyFont="1" applyBorder="1" applyAlignment="1">
      <alignment horizontal="right" vertical="center"/>
    </xf>
    <xf numFmtId="2" fontId="6" fillId="0" borderId="6" xfId="2" applyNumberFormat="1" applyFont="1" applyFill="1" applyBorder="1" applyAlignment="1">
      <alignment horizontal="center" vertical="center"/>
    </xf>
    <xf numFmtId="2" fontId="6" fillId="2" borderId="6" xfId="2" applyNumberFormat="1" applyFont="1" applyFill="1" applyBorder="1" applyAlignment="1">
      <alignment horizontal="center" vertical="center"/>
    </xf>
    <xf numFmtId="2" fontId="18" fillId="2" borderId="37" xfId="2" applyNumberFormat="1" applyFont="1" applyFill="1" applyBorder="1" applyAlignment="1">
      <alignment horizontal="center" vertical="center"/>
    </xf>
    <xf numFmtId="2" fontId="18" fillId="3" borderId="12" xfId="2" applyNumberFormat="1" applyFont="1" applyFill="1" applyBorder="1" applyAlignment="1">
      <alignment horizontal="center" vertical="center"/>
    </xf>
    <xf numFmtId="2" fontId="16" fillId="5" borderId="35" xfId="2" applyNumberFormat="1" applyFont="1" applyFill="1" applyBorder="1" applyAlignment="1">
      <alignment horizontal="center" vertical="center"/>
    </xf>
    <xf numFmtId="187" fontId="6" fillId="0" borderId="38" xfId="2" applyNumberFormat="1" applyFont="1" applyFill="1" applyBorder="1" applyAlignment="1">
      <alignment horizontal="right" vertical="center"/>
    </xf>
    <xf numFmtId="2" fontId="18" fillId="2" borderId="36" xfId="2" applyNumberFormat="1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center" vertical="center"/>
    </xf>
    <xf numFmtId="2" fontId="16" fillId="5" borderId="35" xfId="0" applyNumberFormat="1" applyFont="1" applyFill="1" applyBorder="1" applyAlignment="1">
      <alignment horizontal="center" vertical="center"/>
    </xf>
    <xf numFmtId="187" fontId="6" fillId="0" borderId="1" xfId="2" applyNumberFormat="1" applyFont="1" applyFill="1" applyBorder="1" applyAlignment="1">
      <alignment horizontal="right" vertical="center"/>
    </xf>
    <xf numFmtId="187" fontId="14" fillId="0" borderId="17" xfId="3" applyNumberFormat="1" applyFont="1" applyBorder="1" applyAlignment="1">
      <alignment horizontal="right" vertical="center" wrapText="1"/>
    </xf>
    <xf numFmtId="0" fontId="12" fillId="0" borderId="40" xfId="0" applyFont="1" applyBorder="1" applyAlignment="1">
      <alignment horizontal="center" vertical="center"/>
    </xf>
    <xf numFmtId="187" fontId="6" fillId="0" borderId="7" xfId="0" applyNumberFormat="1" applyFont="1" applyBorder="1" applyAlignment="1">
      <alignment horizontal="right" vertical="center"/>
    </xf>
    <xf numFmtId="2" fontId="18" fillId="5" borderId="35" xfId="2" applyNumberFormat="1" applyFont="1" applyFill="1" applyBorder="1" applyAlignment="1">
      <alignment horizontal="center" vertical="center"/>
    </xf>
    <xf numFmtId="2" fontId="18" fillId="5" borderId="35" xfId="0" applyNumberFormat="1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top" wrapText="1"/>
    </xf>
    <xf numFmtId="2" fontId="6" fillId="5" borderId="35" xfId="2" applyNumberFormat="1" applyFont="1" applyFill="1" applyBorder="1" applyAlignment="1">
      <alignment horizontal="center" vertical="center"/>
    </xf>
    <xf numFmtId="187" fontId="6" fillId="0" borderId="5" xfId="0" applyNumberFormat="1" applyFont="1" applyBorder="1" applyAlignment="1">
      <alignment horizontal="right" vertical="center"/>
    </xf>
    <xf numFmtId="2" fontId="5" fillId="5" borderId="35" xfId="0" applyNumberFormat="1" applyFont="1" applyFill="1" applyBorder="1" applyAlignment="1">
      <alignment horizontal="center" vertical="center"/>
    </xf>
    <xf numFmtId="187" fontId="3" fillId="6" borderId="0" xfId="1" applyNumberFormat="1" applyFont="1" applyFill="1" applyAlignment="1">
      <alignment horizontal="left" vertical="center" wrapText="1"/>
    </xf>
    <xf numFmtId="187" fontId="3" fillId="0" borderId="0" xfId="2" applyNumberFormat="1" applyFont="1" applyFill="1" applyBorder="1" applyAlignment="1">
      <alignment horizontal="right" vertical="center"/>
    </xf>
    <xf numFmtId="2" fontId="16" fillId="2" borderId="37" xfId="2" applyNumberFormat="1" applyFont="1" applyFill="1" applyBorder="1" applyAlignment="1">
      <alignment horizontal="center" vertical="center"/>
    </xf>
    <xf numFmtId="2" fontId="6" fillId="2" borderId="36" xfId="2" applyNumberFormat="1" applyFont="1" applyFill="1" applyBorder="1" applyAlignment="1">
      <alignment horizontal="center" vertical="center"/>
    </xf>
    <xf numFmtId="2" fontId="6" fillId="3" borderId="12" xfId="0" applyNumberFormat="1" applyFont="1" applyFill="1" applyBorder="1" applyAlignment="1">
      <alignment horizontal="center" vertical="center"/>
    </xf>
    <xf numFmtId="0" fontId="20" fillId="8" borderId="3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right" vertical="center"/>
    </xf>
    <xf numFmtId="0" fontId="3" fillId="8" borderId="5" xfId="0" applyFont="1" applyFill="1" applyBorder="1" applyAlignment="1">
      <alignment horizontal="right" vertical="center"/>
    </xf>
    <xf numFmtId="2" fontId="16" fillId="3" borderId="35" xfId="2" applyNumberFormat="1" applyFont="1" applyFill="1" applyBorder="1" applyAlignment="1">
      <alignment horizontal="center" vertical="center"/>
    </xf>
    <xf numFmtId="0" fontId="21" fillId="0" borderId="40" xfId="0" applyFont="1" applyBorder="1" applyAlignment="1">
      <alignment horizontal="center" vertical="center" wrapText="1"/>
    </xf>
    <xf numFmtId="2" fontId="16" fillId="2" borderId="36" xfId="2" applyNumberFormat="1" applyFont="1" applyFill="1" applyBorder="1" applyAlignment="1">
      <alignment horizontal="center" vertical="center"/>
    </xf>
    <xf numFmtId="2" fontId="16" fillId="3" borderId="12" xfId="0" applyNumberFormat="1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left" vertical="center"/>
    </xf>
    <xf numFmtId="187" fontId="4" fillId="9" borderId="0" xfId="0" applyNumberFormat="1" applyFont="1" applyFill="1" applyAlignment="1">
      <alignment horizontal="left" vertical="center"/>
    </xf>
    <xf numFmtId="0" fontId="22" fillId="0" borderId="0" xfId="0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5" fillId="0" borderId="12" xfId="0" applyFont="1" applyBorder="1" applyAlignment="1">
      <alignment horizontal="center" vertical="center"/>
    </xf>
    <xf numFmtId="187" fontId="5" fillId="0" borderId="5" xfId="2" applyNumberFormat="1" applyFont="1" applyFill="1" applyBorder="1" applyAlignment="1">
      <alignment horizontal="center" vertical="center" wrapText="1"/>
    </xf>
    <xf numFmtId="2" fontId="5" fillId="0" borderId="7" xfId="2" applyNumberFormat="1" applyFont="1" applyFill="1" applyBorder="1" applyAlignment="1">
      <alignment horizontal="center" vertical="center" wrapText="1"/>
    </xf>
    <xf numFmtId="187" fontId="5" fillId="0" borderId="12" xfId="2" applyNumberFormat="1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187" fontId="4" fillId="0" borderId="5" xfId="2" applyNumberFormat="1" applyFont="1" applyFill="1" applyBorder="1" applyAlignment="1">
      <alignment horizontal="center" vertical="center" wrapText="1"/>
    </xf>
    <xf numFmtId="187" fontId="5" fillId="0" borderId="5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187" fontId="4" fillId="0" borderId="0" xfId="0" applyNumberFormat="1" applyFont="1" applyAlignment="1">
      <alignment horizontal="center" vertical="center" wrapText="1"/>
    </xf>
    <xf numFmtId="18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187" fontId="6" fillId="0" borderId="5" xfId="1" applyNumberFormat="1" applyFont="1" applyFill="1" applyBorder="1" applyAlignment="1">
      <alignment horizontal="right" vertical="center"/>
    </xf>
    <xf numFmtId="187" fontId="6" fillId="0" borderId="12" xfId="1" applyNumberFormat="1" applyFont="1" applyFill="1" applyBorder="1" applyAlignment="1">
      <alignment horizontal="right" vertical="center"/>
    </xf>
    <xf numFmtId="4" fontId="6" fillId="0" borderId="34" xfId="2" applyNumberFormat="1" applyFont="1" applyFill="1" applyBorder="1" applyAlignment="1">
      <alignment horizontal="center" vertical="center"/>
    </xf>
    <xf numFmtId="187" fontId="6" fillId="0" borderId="38" xfId="1" applyNumberFormat="1" applyFont="1" applyFill="1" applyBorder="1" applyAlignment="1">
      <alignment horizontal="right" vertical="center"/>
    </xf>
    <xf numFmtId="187" fontId="6" fillId="0" borderId="6" xfId="2" applyNumberFormat="1" applyFont="1" applyFill="1" applyBorder="1" applyAlignment="1">
      <alignment horizontal="right" vertical="center"/>
    </xf>
    <xf numFmtId="4" fontId="3" fillId="0" borderId="0" xfId="2" applyNumberFormat="1" applyFont="1" applyFill="1" applyBorder="1" applyAlignment="1">
      <alignment horizontal="center" vertical="center"/>
    </xf>
    <xf numFmtId="187" fontId="6" fillId="0" borderId="0" xfId="2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1" applyNumberFormat="1" applyFont="1" applyFill="1" applyBorder="1" applyAlignment="1">
      <alignment horizontal="right" vertical="center"/>
    </xf>
    <xf numFmtId="187" fontId="3" fillId="0" borderId="0" xfId="3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187" fontId="24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4" fillId="8" borderId="22" xfId="0" applyFont="1" applyFill="1" applyBorder="1" applyAlignment="1">
      <alignment vertical="center"/>
    </xf>
    <xf numFmtId="187" fontId="3" fillId="8" borderId="23" xfId="0" applyNumberFormat="1" applyFont="1" applyFill="1" applyBorder="1" applyAlignment="1">
      <alignment vertical="center"/>
    </xf>
    <xf numFmtId="0" fontId="3" fillId="8" borderId="24" xfId="0" applyFont="1" applyFill="1" applyBorder="1" applyAlignment="1">
      <alignment vertical="center"/>
    </xf>
    <xf numFmtId="187" fontId="3" fillId="8" borderId="24" xfId="0" applyNumberFormat="1" applyFont="1" applyFill="1" applyBorder="1" applyAlignment="1">
      <alignment vertical="center"/>
    </xf>
    <xf numFmtId="187" fontId="3" fillId="8" borderId="25" xfId="0" applyNumberFormat="1" applyFont="1" applyFill="1" applyBorder="1" applyAlignment="1">
      <alignment vertical="center"/>
    </xf>
    <xf numFmtId="0" fontId="7" fillId="8" borderId="24" xfId="0" applyFont="1" applyFill="1" applyBorder="1" applyAlignment="1">
      <alignment vertical="center"/>
    </xf>
    <xf numFmtId="0" fontId="7" fillId="8" borderId="26" xfId="0" applyFont="1" applyFill="1" applyBorder="1" applyAlignment="1">
      <alignment vertical="center"/>
    </xf>
    <xf numFmtId="0" fontId="3" fillId="8" borderId="41" xfId="0" applyFont="1" applyFill="1" applyBorder="1" applyAlignment="1">
      <alignment vertical="center"/>
    </xf>
    <xf numFmtId="0" fontId="3" fillId="8" borderId="26" xfId="0" applyFont="1" applyFill="1" applyBorder="1" applyAlignment="1">
      <alignment vertical="center"/>
    </xf>
    <xf numFmtId="187" fontId="3" fillId="8" borderId="29" xfId="0" applyNumberFormat="1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187" fontId="4" fillId="0" borderId="20" xfId="2" applyNumberFormat="1" applyFont="1" applyFill="1" applyBorder="1" applyAlignment="1">
      <alignment horizontal="center" vertical="center" wrapText="1"/>
    </xf>
    <xf numFmtId="2" fontId="4" fillId="0" borderId="7" xfId="2" applyNumberFormat="1" applyFont="1" applyFill="1" applyBorder="1" applyAlignment="1">
      <alignment horizontal="center" vertical="center" wrapText="1"/>
    </xf>
    <xf numFmtId="187" fontId="4" fillId="0" borderId="3" xfId="2" applyNumberFormat="1" applyFont="1" applyFill="1" applyBorder="1" applyAlignment="1">
      <alignment horizontal="center" vertical="center" wrapText="1"/>
    </xf>
    <xf numFmtId="187" fontId="4" fillId="0" borderId="11" xfId="2" applyNumberFormat="1" applyFont="1" applyFill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4" fillId="2" borderId="21" xfId="0" applyNumberFormat="1" applyFont="1" applyFill="1" applyBorder="1" applyAlignment="1">
      <alignment horizontal="center" vertical="center" wrapText="1"/>
    </xf>
    <xf numFmtId="187" fontId="4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/>
    </xf>
    <xf numFmtId="187" fontId="19" fillId="0" borderId="42" xfId="2" applyNumberFormat="1" applyFont="1" applyFill="1" applyBorder="1" applyAlignment="1">
      <alignment vertical="center" readingOrder="1"/>
    </xf>
    <xf numFmtId="2" fontId="25" fillId="2" borderId="34" xfId="2" applyNumberFormat="1" applyFont="1" applyFill="1" applyBorder="1" applyAlignment="1">
      <alignment horizontal="center" vertical="center"/>
    </xf>
    <xf numFmtId="2" fontId="25" fillId="3" borderId="12" xfId="2" applyNumberFormat="1" applyFont="1" applyFill="1" applyBorder="1" applyAlignment="1">
      <alignment horizontal="center" vertical="center"/>
    </xf>
    <xf numFmtId="2" fontId="25" fillId="3" borderId="1" xfId="2" applyNumberFormat="1" applyFont="1" applyFill="1" applyBorder="1" applyAlignment="1">
      <alignment horizontal="center" vertical="center"/>
    </xf>
    <xf numFmtId="187" fontId="19" fillId="0" borderId="43" xfId="2" applyNumberFormat="1" applyFont="1" applyFill="1" applyBorder="1" applyAlignment="1">
      <alignment vertical="center" readingOrder="1"/>
    </xf>
    <xf numFmtId="2" fontId="25" fillId="2" borderId="40" xfId="2" applyNumberFormat="1" applyFont="1" applyFill="1" applyBorder="1" applyAlignment="1">
      <alignment horizontal="center" vertical="center"/>
    </xf>
    <xf numFmtId="2" fontId="25" fillId="3" borderId="12" xfId="0" applyNumberFormat="1" applyFont="1" applyFill="1" applyBorder="1" applyAlignment="1">
      <alignment horizontal="center" vertical="center"/>
    </xf>
    <xf numFmtId="2" fontId="25" fillId="3" borderId="1" xfId="0" applyNumberFormat="1" applyFont="1" applyFill="1" applyBorder="1" applyAlignment="1">
      <alignment horizontal="center" vertical="center"/>
    </xf>
    <xf numFmtId="187" fontId="5" fillId="0" borderId="43" xfId="2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horizontal="right" vertical="center"/>
    </xf>
    <xf numFmtId="0" fontId="3" fillId="0" borderId="30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right" vertical="center"/>
    </xf>
    <xf numFmtId="187" fontId="6" fillId="0" borderId="14" xfId="0" applyNumberFormat="1" applyFont="1" applyBorder="1" applyAlignment="1">
      <alignment horizontal="right" vertical="center"/>
    </xf>
    <xf numFmtId="2" fontId="26" fillId="2" borderId="37" xfId="2" applyNumberFormat="1" applyFont="1" applyFill="1" applyBorder="1" applyAlignment="1">
      <alignment horizontal="center" vertical="center"/>
    </xf>
    <xf numFmtId="2" fontId="26" fillId="3" borderId="12" xfId="2" applyNumberFormat="1" applyFont="1" applyFill="1" applyBorder="1" applyAlignment="1">
      <alignment horizontal="center" vertical="center"/>
    </xf>
    <xf numFmtId="2" fontId="26" fillId="3" borderId="1" xfId="2" applyNumberFormat="1" applyFont="1" applyFill="1" applyBorder="1" applyAlignment="1">
      <alignment horizontal="center" vertical="center"/>
    </xf>
    <xf numFmtId="2" fontId="26" fillId="2" borderId="36" xfId="2" applyNumberFormat="1" applyFont="1" applyFill="1" applyBorder="1" applyAlignment="1">
      <alignment horizontal="center" vertical="center"/>
    </xf>
    <xf numFmtId="2" fontId="26" fillId="3" borderId="12" xfId="0" applyNumberFormat="1" applyFont="1" applyFill="1" applyBorder="1" applyAlignment="1">
      <alignment horizontal="center" vertical="center"/>
    </xf>
    <xf numFmtId="2" fontId="26" fillId="3" borderId="1" xfId="0" applyNumberFormat="1" applyFont="1" applyFill="1" applyBorder="1" applyAlignment="1">
      <alignment horizontal="center" vertical="center"/>
    </xf>
    <xf numFmtId="0" fontId="3" fillId="0" borderId="4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43" fontId="3" fillId="0" borderId="0" xfId="2" applyFont="1" applyFill="1" applyBorder="1" applyAlignment="1">
      <alignment horizontal="right" vertical="center"/>
    </xf>
    <xf numFmtId="43" fontId="3" fillId="0" borderId="0" xfId="2" applyFont="1" applyFill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0" fontId="27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187" fontId="3" fillId="0" borderId="45" xfId="0" applyNumberFormat="1" applyFont="1" applyBorder="1" applyAlignment="1">
      <alignment horizontal="center" vertical="center" wrapText="1"/>
    </xf>
    <xf numFmtId="0" fontId="27" fillId="0" borderId="46" xfId="0" applyFont="1" applyBorder="1" applyAlignment="1">
      <alignment horizontal="center" vertical="center" wrapText="1"/>
    </xf>
    <xf numFmtId="187" fontId="3" fillId="0" borderId="46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187" fontId="4" fillId="0" borderId="47" xfId="2" applyNumberFormat="1" applyFont="1" applyBorder="1" applyAlignment="1">
      <alignment horizontal="right" vertical="center"/>
    </xf>
    <xf numFmtId="187" fontId="4" fillId="0" borderId="47" xfId="0" applyNumberFormat="1" applyFont="1" applyBorder="1" applyAlignment="1">
      <alignment horizontal="right" vertical="center"/>
    </xf>
    <xf numFmtId="4" fontId="4" fillId="0" borderId="47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/>
    </xf>
    <xf numFmtId="4" fontId="3" fillId="0" borderId="47" xfId="0" applyNumberFormat="1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/>
    </xf>
    <xf numFmtId="4" fontId="27" fillId="0" borderId="46" xfId="0" applyNumberFormat="1" applyFont="1" applyBorder="1" applyAlignment="1">
      <alignment horizontal="center"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right" vertical="center"/>
    </xf>
    <xf numFmtId="187" fontId="3" fillId="0" borderId="7" xfId="2" applyNumberFormat="1" applyFont="1" applyFill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2" borderId="48" xfId="0" applyNumberFormat="1" applyFont="1" applyFill="1" applyBorder="1" applyAlignment="1">
      <alignment horizontal="left" vertical="center"/>
    </xf>
    <xf numFmtId="0" fontId="4" fillId="2" borderId="49" xfId="0" applyFont="1" applyFill="1" applyBorder="1" applyAlignment="1">
      <alignment vertical="center"/>
    </xf>
    <xf numFmtId="0" fontId="23" fillId="2" borderId="49" xfId="0" applyFont="1" applyFill="1" applyBorder="1" applyAlignment="1">
      <alignment vertical="center"/>
    </xf>
    <xf numFmtId="0" fontId="23" fillId="2" borderId="50" xfId="0" applyFont="1" applyFill="1" applyBorder="1" applyAlignment="1">
      <alignment vertical="center"/>
    </xf>
    <xf numFmtId="187" fontId="3" fillId="2" borderId="5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187" fontId="3" fillId="0" borderId="7" xfId="2" applyNumberFormat="1" applyFont="1" applyFill="1" applyBorder="1" applyAlignment="1">
      <alignment horizontal="right" vertical="center"/>
    </xf>
    <xf numFmtId="187" fontId="4" fillId="0" borderId="7" xfId="0" applyNumberFormat="1" applyFont="1" applyBorder="1" applyAlignment="1">
      <alignment horizontal="center" vertical="center" wrapText="1"/>
    </xf>
    <xf numFmtId="187" fontId="3" fillId="0" borderId="7" xfId="0" applyNumberFormat="1" applyFont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187" fontId="3" fillId="2" borderId="3" xfId="2" applyNumberFormat="1" applyFont="1" applyFill="1" applyBorder="1" applyAlignment="1">
      <alignment vertical="center"/>
    </xf>
    <xf numFmtId="43" fontId="3" fillId="0" borderId="7" xfId="2" applyFont="1" applyFill="1" applyBorder="1" applyAlignment="1">
      <alignment horizontal="right" vertical="center"/>
    </xf>
    <xf numFmtId="187" fontId="4" fillId="0" borderId="7" xfId="2" applyNumberFormat="1" applyFont="1" applyFill="1" applyBorder="1" applyAlignment="1">
      <alignment horizontal="right" vertical="center"/>
    </xf>
    <xf numFmtId="187" fontId="4" fillId="2" borderId="7" xfId="2" applyNumberFormat="1" applyFont="1" applyFill="1" applyBorder="1" applyAlignment="1">
      <alignment horizontal="right" vertical="center"/>
    </xf>
    <xf numFmtId="187" fontId="3" fillId="2" borderId="7" xfId="2" applyNumberFormat="1" applyFont="1" applyFill="1" applyBorder="1" applyAlignment="1">
      <alignment horizontal="center" vertical="center"/>
    </xf>
    <xf numFmtId="187" fontId="3" fillId="0" borderId="0" xfId="2" applyNumberFormat="1" applyFont="1" applyFill="1" applyAlignment="1">
      <alignment horizontal="right" vertical="center"/>
    </xf>
    <xf numFmtId="43" fontId="3" fillId="0" borderId="0" xfId="2" applyFont="1" applyFill="1" applyAlignment="1">
      <alignment horizontal="right" vertical="center"/>
    </xf>
    <xf numFmtId="2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38" xfId="0" applyFont="1" applyFill="1" applyBorder="1" applyAlignment="1">
      <alignment vertical="center"/>
    </xf>
    <xf numFmtId="187" fontId="3" fillId="2" borderId="14" xfId="2" applyNumberFormat="1" applyFont="1" applyFill="1" applyBorder="1" applyAlignment="1">
      <alignment vertical="center"/>
    </xf>
    <xf numFmtId="2" fontId="3" fillId="2" borderId="4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187" fontId="4" fillId="2" borderId="3" xfId="2" applyNumberFormat="1" applyFont="1" applyFill="1" applyBorder="1" applyAlignment="1">
      <alignment vertical="center"/>
    </xf>
    <xf numFmtId="43" fontId="3" fillId="0" borderId="0" xfId="2" applyFont="1" applyFill="1" applyAlignment="1">
      <alignment vertical="center"/>
    </xf>
    <xf numFmtId="9" fontId="3" fillId="0" borderId="0" xfId="4" applyFont="1" applyFill="1" applyAlignment="1">
      <alignment vertical="center"/>
    </xf>
    <xf numFmtId="2" fontId="3" fillId="0" borderId="4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187" fontId="3" fillId="0" borderId="3" xfId="2" applyNumberFormat="1" applyFont="1" applyFill="1" applyBorder="1" applyAlignment="1">
      <alignment vertical="center"/>
    </xf>
    <xf numFmtId="187" fontId="3" fillId="0" borderId="0" xfId="2" applyNumberFormat="1" applyFont="1" applyFill="1" applyBorder="1" applyAlignment="1">
      <alignment vertical="center"/>
    </xf>
    <xf numFmtId="2" fontId="11" fillId="0" borderId="0" xfId="0" applyNumberFormat="1" applyFont="1" applyAlignment="1">
      <alignment horizontal="right" vertical="center"/>
    </xf>
    <xf numFmtId="0" fontId="28" fillId="0" borderId="44" xfId="0" applyFont="1" applyBorder="1" applyAlignment="1">
      <alignment horizontal="center" vertical="center" wrapText="1"/>
    </xf>
    <xf numFmtId="187" fontId="3" fillId="0" borderId="44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187" fontId="28" fillId="0" borderId="45" xfId="0" applyNumberFormat="1" applyFont="1" applyBorder="1" applyAlignment="1">
      <alignment horizontal="center" vertical="center" wrapText="1"/>
    </xf>
    <xf numFmtId="187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0" borderId="46" xfId="0" applyFont="1" applyBorder="1" applyAlignment="1">
      <alignment vertical="center" wrapText="1"/>
    </xf>
    <xf numFmtId="2" fontId="3" fillId="0" borderId="47" xfId="2" applyNumberFormat="1" applyFont="1" applyBorder="1" applyAlignment="1">
      <alignment horizontal="center" vertical="center" wrapText="1"/>
    </xf>
    <xf numFmtId="43" fontId="22" fillId="0" borderId="47" xfId="2" applyFont="1" applyBorder="1" applyAlignment="1">
      <alignment horizontal="right" vertical="center" wrapText="1"/>
    </xf>
    <xf numFmtId="43" fontId="3" fillId="0" borderId="47" xfId="2" applyFont="1" applyBorder="1" applyAlignment="1">
      <alignment horizontal="right" vertical="center" wrapText="1"/>
    </xf>
    <xf numFmtId="43" fontId="28" fillId="0" borderId="47" xfId="2" applyFont="1" applyBorder="1" applyAlignment="1">
      <alignment horizontal="center" vertical="center" wrapText="1"/>
    </xf>
    <xf numFmtId="43" fontId="28" fillId="0" borderId="0" xfId="2" applyFont="1" applyBorder="1" applyAlignment="1">
      <alignment horizontal="center" vertical="center" wrapText="1"/>
    </xf>
    <xf numFmtId="187" fontId="3" fillId="0" borderId="47" xfId="0" applyNumberFormat="1" applyFont="1" applyBorder="1" applyAlignment="1">
      <alignment horizontal="right" vertical="center" wrapText="1"/>
    </xf>
    <xf numFmtId="43" fontId="22" fillId="0" borderId="47" xfId="2" applyFont="1" applyBorder="1" applyAlignment="1">
      <alignment horizontal="center" vertical="center" wrapText="1"/>
    </xf>
    <xf numFmtId="43" fontId="22" fillId="0" borderId="0" xfId="2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187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187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 wrapText="1"/>
    </xf>
    <xf numFmtId="187" fontId="4" fillId="0" borderId="7" xfId="0" applyNumberFormat="1" applyFont="1" applyBorder="1" applyAlignment="1">
      <alignment horizontal="right" vertical="center" wrapText="1"/>
    </xf>
    <xf numFmtId="43" fontId="4" fillId="0" borderId="7" xfId="2" applyFont="1" applyBorder="1" applyAlignment="1">
      <alignment horizontal="center" vertical="center" wrapText="1"/>
    </xf>
    <xf numFmtId="0" fontId="29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28" fillId="0" borderId="7" xfId="0" applyFont="1" applyBorder="1" applyAlignment="1">
      <alignment horizontal="left" vertical="center" wrapText="1"/>
    </xf>
    <xf numFmtId="187" fontId="3" fillId="0" borderId="7" xfId="0" applyNumberFormat="1" applyFont="1" applyBorder="1" applyAlignment="1">
      <alignment horizontal="right" vertical="center" wrapText="1"/>
    </xf>
    <xf numFmtId="43" fontId="3" fillId="0" borderId="7" xfId="2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29" fillId="0" borderId="7" xfId="0" applyFont="1" applyBorder="1" applyAlignment="1">
      <alignment vertical="center"/>
    </xf>
    <xf numFmtId="0" fontId="28" fillId="0" borderId="7" xfId="0" applyFont="1" applyBorder="1" applyAlignment="1">
      <alignment horizontal="left" vertical="center"/>
    </xf>
    <xf numFmtId="0" fontId="4" fillId="8" borderId="0" xfId="0" applyFont="1" applyFill="1" applyAlignment="1">
      <alignment vertical="center"/>
    </xf>
    <xf numFmtId="187" fontId="3" fillId="0" borderId="52" xfId="0" applyNumberFormat="1" applyFont="1" applyBorder="1" applyAlignment="1">
      <alignment horizontal="center" vertical="center" wrapText="1"/>
    </xf>
    <xf numFmtId="187" fontId="3" fillId="0" borderId="53" xfId="0" applyNumberFormat="1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27" fillId="0" borderId="5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7" fillId="0" borderId="55" xfId="0" applyFont="1" applyBorder="1" applyAlignment="1">
      <alignment horizontal="center" vertical="center" wrapText="1"/>
    </xf>
    <xf numFmtId="187" fontId="3" fillId="0" borderId="55" xfId="0" applyNumberFormat="1" applyFont="1" applyBorder="1" applyAlignment="1">
      <alignment horizontal="center" vertical="center" wrapText="1"/>
    </xf>
    <xf numFmtId="187" fontId="3" fillId="0" borderId="51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7" xfId="0" applyFont="1" applyBorder="1" applyAlignment="1">
      <alignment vertical="center" wrapText="1"/>
    </xf>
    <xf numFmtId="0" fontId="27" fillId="0" borderId="46" xfId="0" applyFont="1" applyBorder="1" applyAlignment="1">
      <alignment vertical="center" wrapText="1"/>
    </xf>
    <xf numFmtId="187" fontId="3" fillId="0" borderId="47" xfId="2" applyNumberFormat="1" applyFont="1" applyBorder="1" applyAlignment="1">
      <alignment horizontal="right" vertical="center" wrapText="1"/>
    </xf>
    <xf numFmtId="43" fontId="3" fillId="0" borderId="47" xfId="2" applyFont="1" applyBorder="1" applyAlignment="1">
      <alignment horizontal="center" vertical="center"/>
    </xf>
    <xf numFmtId="2" fontId="27" fillId="0" borderId="47" xfId="0" applyNumberFormat="1" applyFont="1" applyBorder="1" applyAlignment="1">
      <alignment horizontal="center" vertical="center" wrapText="1"/>
    </xf>
    <xf numFmtId="43" fontId="3" fillId="0" borderId="47" xfId="2" applyFont="1" applyBorder="1" applyAlignment="1">
      <alignment horizontal="center" vertical="center" wrapText="1"/>
    </xf>
    <xf numFmtId="187" fontId="3" fillId="0" borderId="0" xfId="2" applyNumberFormat="1" applyFont="1" applyBorder="1" applyAlignment="1">
      <alignment horizontal="right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187" fontId="3" fillId="0" borderId="0" xfId="0" applyNumberFormat="1" applyFont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4" fontId="4" fillId="0" borderId="7" xfId="0" applyNumberFormat="1" applyFont="1" applyBorder="1" applyAlignment="1">
      <alignment horizontal="right" vertical="center" wrapText="1"/>
    </xf>
    <xf numFmtId="4" fontId="30" fillId="0" borderId="7" xfId="0" applyNumberFormat="1" applyFont="1" applyBorder="1" applyAlignment="1">
      <alignment horizontal="right" vertical="center" wrapText="1"/>
    </xf>
    <xf numFmtId="187" fontId="4" fillId="0" borderId="0" xfId="2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 wrapText="1"/>
    </xf>
    <xf numFmtId="4" fontId="27" fillId="0" borderId="7" xfId="0" applyNumberFormat="1" applyFont="1" applyBorder="1" applyAlignment="1">
      <alignment horizontal="right" vertical="center" wrapText="1"/>
    </xf>
    <xf numFmtId="0" fontId="31" fillId="0" borderId="0" xfId="0" applyFont="1" applyAlignment="1">
      <alignment vertical="center"/>
    </xf>
    <xf numFmtId="0" fontId="31" fillId="0" borderId="4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1" fillId="0" borderId="52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1" fillId="0" borderId="46" xfId="0" applyFont="1" applyBorder="1" applyAlignment="1">
      <alignment vertical="center" wrapText="1"/>
    </xf>
    <xf numFmtId="4" fontId="3" fillId="0" borderId="47" xfId="0" applyNumberFormat="1" applyFont="1" applyBorder="1" applyAlignment="1">
      <alignment horizontal="right" vertical="center" wrapText="1"/>
    </xf>
    <xf numFmtId="4" fontId="31" fillId="0" borderId="47" xfId="0" applyNumberFormat="1" applyFont="1" applyBorder="1" applyAlignment="1">
      <alignment horizontal="right" vertical="center" wrapText="1"/>
    </xf>
    <xf numFmtId="43" fontId="3" fillId="0" borderId="47" xfId="0" applyNumberFormat="1" applyFont="1" applyBorder="1" applyAlignment="1">
      <alignment horizontal="right" vertical="center" wrapText="1"/>
    </xf>
    <xf numFmtId="0" fontId="32" fillId="10" borderId="56" xfId="0" applyFont="1" applyFill="1" applyBorder="1" applyAlignment="1">
      <alignment horizontal="center" vertical="center" wrapText="1" readingOrder="1"/>
    </xf>
    <xf numFmtId="187" fontId="4" fillId="10" borderId="56" xfId="0" applyNumberFormat="1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0" fontId="4" fillId="10" borderId="56" xfId="0" applyFont="1" applyFill="1" applyBorder="1" applyAlignment="1">
      <alignment horizontal="center" vertical="center" wrapText="1" readingOrder="1"/>
    </xf>
    <xf numFmtId="0" fontId="32" fillId="10" borderId="56" xfId="0" applyFont="1" applyFill="1" applyBorder="1" applyAlignment="1">
      <alignment horizontal="center" vertical="center" wrapText="1" readingOrder="1"/>
    </xf>
    <xf numFmtId="0" fontId="32" fillId="10" borderId="0" xfId="0" applyFont="1" applyFill="1" applyAlignment="1">
      <alignment horizontal="center" vertical="center" wrapText="1" readingOrder="1"/>
    </xf>
    <xf numFmtId="0" fontId="32" fillId="10" borderId="57" xfId="0" applyFont="1" applyFill="1" applyBorder="1" applyAlignment="1">
      <alignment horizontal="center" vertical="center" wrapText="1" readingOrder="1"/>
    </xf>
    <xf numFmtId="187" fontId="4" fillId="10" borderId="57" xfId="0" applyNumberFormat="1" applyFont="1" applyFill="1" applyBorder="1" applyAlignment="1">
      <alignment horizontal="center" vertical="center" wrapText="1" readingOrder="1"/>
    </xf>
    <xf numFmtId="0" fontId="4" fillId="10" borderId="57" xfId="0" applyFont="1" applyFill="1" applyBorder="1" applyAlignment="1">
      <alignment horizontal="center" vertical="center" wrapText="1" readingOrder="1"/>
    </xf>
    <xf numFmtId="0" fontId="4" fillId="10" borderId="57" xfId="0" applyFont="1" applyFill="1" applyBorder="1" applyAlignment="1">
      <alignment horizontal="center" vertical="center" wrapText="1" readingOrder="1"/>
    </xf>
    <xf numFmtId="0" fontId="32" fillId="10" borderId="57" xfId="0" applyFont="1" applyFill="1" applyBorder="1" applyAlignment="1">
      <alignment horizontal="center" vertical="center" wrapText="1" readingOrder="1"/>
    </xf>
    <xf numFmtId="0" fontId="33" fillId="11" borderId="58" xfId="0" applyFont="1" applyFill="1" applyBorder="1" applyAlignment="1">
      <alignment horizontal="left" vertical="center" readingOrder="1"/>
    </xf>
    <xf numFmtId="187" fontId="4" fillId="11" borderId="59" xfId="0" applyNumberFormat="1" applyFont="1" applyFill="1" applyBorder="1" applyAlignment="1">
      <alignment horizontal="left" vertical="center" wrapText="1" readingOrder="1"/>
    </xf>
    <xf numFmtId="0" fontId="4" fillId="11" borderId="59" xfId="0" applyFont="1" applyFill="1" applyBorder="1" applyAlignment="1">
      <alignment horizontal="left" vertical="center" wrapText="1" readingOrder="1"/>
    </xf>
    <xf numFmtId="0" fontId="33" fillId="11" borderId="60" xfId="0" applyFont="1" applyFill="1" applyBorder="1" applyAlignment="1">
      <alignment horizontal="left" vertical="center" wrapText="1" readingOrder="1"/>
    </xf>
    <xf numFmtId="0" fontId="33" fillId="11" borderId="0" xfId="0" applyFont="1" applyFill="1" applyAlignment="1">
      <alignment horizontal="left" vertical="center" wrapText="1" readingOrder="1"/>
    </xf>
    <xf numFmtId="0" fontId="33" fillId="12" borderId="61" xfId="0" applyFont="1" applyFill="1" applyBorder="1" applyAlignment="1">
      <alignment horizontal="center" vertical="center" wrapText="1" readingOrder="1"/>
    </xf>
    <xf numFmtId="187" fontId="4" fillId="12" borderId="61" xfId="0" applyNumberFormat="1" applyFont="1" applyFill="1" applyBorder="1" applyAlignment="1">
      <alignment horizontal="center" vertical="center" wrapText="1" readingOrder="1"/>
    </xf>
    <xf numFmtId="0" fontId="4" fillId="12" borderId="61" xfId="0" applyFont="1" applyFill="1" applyBorder="1" applyAlignment="1">
      <alignment horizontal="center" vertical="center" wrapText="1" readingOrder="1"/>
    </xf>
    <xf numFmtId="187" fontId="4" fillId="12" borderId="61" xfId="0" applyNumberFormat="1" applyFont="1" applyFill="1" applyBorder="1" applyAlignment="1">
      <alignment horizontal="right" vertical="center" wrapText="1" readingOrder="1"/>
    </xf>
    <xf numFmtId="2" fontId="4" fillId="12" borderId="61" xfId="2" applyNumberFormat="1" applyFont="1" applyFill="1" applyBorder="1" applyAlignment="1">
      <alignment horizontal="center" vertical="center" wrapText="1" readingOrder="1"/>
    </xf>
    <xf numFmtId="43" fontId="4" fillId="12" borderId="61" xfId="2" applyFont="1" applyFill="1" applyBorder="1" applyAlignment="1">
      <alignment horizontal="right" vertical="center" wrapText="1" readingOrder="1"/>
    </xf>
    <xf numFmtId="2" fontId="33" fillId="12" borderId="61" xfId="2" applyNumberFormat="1" applyFont="1" applyFill="1" applyBorder="1" applyAlignment="1">
      <alignment horizontal="center" vertical="center" wrapText="1" readingOrder="1"/>
    </xf>
    <xf numFmtId="2" fontId="33" fillId="12" borderId="0" xfId="2" applyNumberFormat="1" applyFont="1" applyFill="1" applyBorder="1" applyAlignment="1">
      <alignment horizontal="center" vertical="center" wrapText="1" readingOrder="1"/>
    </xf>
    <xf numFmtId="187" fontId="3" fillId="0" borderId="0" xfId="2" applyNumberFormat="1" applyFont="1" applyFill="1" applyAlignment="1">
      <alignment horizontal="center" vertical="center"/>
    </xf>
    <xf numFmtId="0" fontId="33" fillId="11" borderId="61" xfId="0" applyFont="1" applyFill="1" applyBorder="1" applyAlignment="1">
      <alignment horizontal="center" vertical="center" wrapText="1" readingOrder="1"/>
    </xf>
    <xf numFmtId="0" fontId="4" fillId="11" borderId="61" xfId="0" applyFont="1" applyFill="1" applyBorder="1" applyAlignment="1">
      <alignment horizontal="center" vertical="center" wrapText="1" readingOrder="1"/>
    </xf>
    <xf numFmtId="2" fontId="4" fillId="11" borderId="61" xfId="2" applyNumberFormat="1" applyFont="1" applyFill="1" applyBorder="1" applyAlignment="1">
      <alignment horizontal="center" vertical="center" wrapText="1" readingOrder="1"/>
    </xf>
    <xf numFmtId="0" fontId="33" fillId="11" borderId="62" xfId="0" applyFont="1" applyFill="1" applyBorder="1" applyAlignment="1">
      <alignment horizontal="left" vertical="center" wrapText="1" readingOrder="1"/>
    </xf>
    <xf numFmtId="187" fontId="4" fillId="11" borderId="63" xfId="0" applyNumberFormat="1" applyFont="1" applyFill="1" applyBorder="1" applyAlignment="1">
      <alignment horizontal="left" vertical="center" wrapText="1" readingOrder="1"/>
    </xf>
    <xf numFmtId="0" fontId="4" fillId="11" borderId="63" xfId="0" applyFont="1" applyFill="1" applyBorder="1" applyAlignment="1">
      <alignment horizontal="left" vertical="center" wrapText="1" readingOrder="1"/>
    </xf>
    <xf numFmtId="0" fontId="33" fillId="11" borderId="64" xfId="0" applyFont="1" applyFill="1" applyBorder="1" applyAlignment="1">
      <alignment horizontal="left" vertical="center" wrapText="1" readingOrder="1"/>
    </xf>
    <xf numFmtId="0" fontId="33" fillId="12" borderId="61" xfId="0" applyFont="1" applyFill="1" applyBorder="1" applyAlignment="1">
      <alignment horizontal="left" vertical="center" wrapText="1" readingOrder="1"/>
    </xf>
    <xf numFmtId="0" fontId="4" fillId="12" borderId="61" xfId="0" applyFont="1" applyFill="1" applyBorder="1" applyAlignment="1">
      <alignment horizontal="right" vertical="center" wrapText="1" readingOrder="1"/>
    </xf>
    <xf numFmtId="2" fontId="4" fillId="12" borderId="61" xfId="0" applyNumberFormat="1" applyFont="1" applyFill="1" applyBorder="1" applyAlignment="1">
      <alignment horizontal="center" vertical="center" wrapText="1" readingOrder="1"/>
    </xf>
    <xf numFmtId="2" fontId="33" fillId="12" borderId="61" xfId="0" applyNumberFormat="1" applyFont="1" applyFill="1" applyBorder="1" applyAlignment="1">
      <alignment horizontal="center" vertical="center" wrapText="1" readingOrder="1"/>
    </xf>
    <xf numFmtId="2" fontId="33" fillId="12" borderId="0" xfId="0" applyNumberFormat="1" applyFont="1" applyFill="1" applyAlignment="1">
      <alignment horizontal="center" vertical="center" wrapText="1" readingOrder="1"/>
    </xf>
    <xf numFmtId="0" fontId="32" fillId="10" borderId="62" xfId="0" applyFont="1" applyFill="1" applyBorder="1" applyAlignment="1">
      <alignment horizontal="left" vertical="center" readingOrder="1"/>
    </xf>
    <xf numFmtId="187" fontId="4" fillId="10" borderId="63" xfId="0" applyNumberFormat="1" applyFont="1" applyFill="1" applyBorder="1" applyAlignment="1">
      <alignment horizontal="left" vertical="center" wrapText="1" readingOrder="1"/>
    </xf>
    <xf numFmtId="0" fontId="4" fillId="10" borderId="63" xfId="0" applyFont="1" applyFill="1" applyBorder="1" applyAlignment="1">
      <alignment horizontal="left" vertical="center" wrapText="1" readingOrder="1"/>
    </xf>
    <xf numFmtId="0" fontId="32" fillId="10" borderId="64" xfId="0" applyFont="1" applyFill="1" applyBorder="1" applyAlignment="1">
      <alignment horizontal="left" vertical="center" wrapText="1" readingOrder="1"/>
    </xf>
    <xf numFmtId="0" fontId="32" fillId="10" borderId="0" xfId="0" applyFont="1" applyFill="1" applyAlignment="1">
      <alignment horizontal="left" vertical="center" wrapText="1" readingOrder="1"/>
    </xf>
    <xf numFmtId="0" fontId="33" fillId="13" borderId="61" xfId="0" applyFont="1" applyFill="1" applyBorder="1" applyAlignment="1">
      <alignment horizontal="left" vertical="center" wrapText="1" readingOrder="1"/>
    </xf>
    <xf numFmtId="187" fontId="4" fillId="13" borderId="61" xfId="0" applyNumberFormat="1" applyFont="1" applyFill="1" applyBorder="1" applyAlignment="1">
      <alignment horizontal="right" vertical="center" readingOrder="1"/>
    </xf>
    <xf numFmtId="2" fontId="4" fillId="13" borderId="61" xfId="2" applyNumberFormat="1" applyFont="1" applyFill="1" applyBorder="1" applyAlignment="1">
      <alignment horizontal="center" vertical="center" readingOrder="1"/>
    </xf>
    <xf numFmtId="2" fontId="33" fillId="13" borderId="61" xfId="2" applyNumberFormat="1" applyFont="1" applyFill="1" applyBorder="1" applyAlignment="1">
      <alignment horizontal="center" vertical="center" wrapText="1" readingOrder="1"/>
    </xf>
    <xf numFmtId="2" fontId="33" fillId="13" borderId="0" xfId="2" applyNumberFormat="1" applyFont="1" applyFill="1" applyBorder="1" applyAlignment="1">
      <alignment horizontal="center" vertical="center" wrapText="1" readingOrder="1"/>
    </xf>
    <xf numFmtId="0" fontId="33" fillId="13" borderId="61" xfId="0" applyFont="1" applyFill="1" applyBorder="1" applyAlignment="1">
      <alignment horizontal="left" vertical="center" readingOrder="1"/>
    </xf>
    <xf numFmtId="2" fontId="33" fillId="13" borderId="61" xfId="2" applyNumberFormat="1" applyFont="1" applyFill="1" applyBorder="1" applyAlignment="1">
      <alignment horizontal="center" vertical="center" readingOrder="1"/>
    </xf>
    <xf numFmtId="2" fontId="33" fillId="13" borderId="0" xfId="2" applyNumberFormat="1" applyFont="1" applyFill="1" applyBorder="1" applyAlignment="1">
      <alignment horizontal="center" vertical="center" readingOrder="1"/>
    </xf>
    <xf numFmtId="187" fontId="4" fillId="13" borderId="61" xfId="0" applyNumberFormat="1" applyFont="1" applyFill="1" applyBorder="1" applyAlignment="1">
      <alignment horizontal="right" vertical="center" wrapText="1" readingOrder="1"/>
    </xf>
    <xf numFmtId="43" fontId="3" fillId="0" borderId="0" xfId="1" applyFont="1" applyAlignment="1">
      <alignment vertical="center"/>
    </xf>
    <xf numFmtId="43" fontId="3" fillId="0" borderId="0" xfId="1" applyFont="1" applyAlignment="1">
      <alignment horizontal="right" vertical="center"/>
    </xf>
    <xf numFmtId="187" fontId="3" fillId="0" borderId="0" xfId="1" applyNumberFormat="1" applyFont="1" applyAlignment="1">
      <alignment vertical="center"/>
    </xf>
    <xf numFmtId="2" fontId="3" fillId="0" borderId="0" xfId="1" applyNumberFormat="1" applyFont="1" applyFill="1" applyBorder="1" applyAlignment="1">
      <alignment horizontal="center" vertical="center"/>
    </xf>
  </cellXfs>
  <cellStyles count="5">
    <cellStyle name="เครื่องหมายจุลภาค" xfId="1" builtinId="3"/>
    <cellStyle name="จุลภาค 2" xfId="2"/>
    <cellStyle name="ปกติ" xfId="0" builtinId="0"/>
    <cellStyle name="ปกติ 2" xfId="3"/>
    <cellStyle name="เปอร์เซ็นต์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7AAD3"/>
    <pageSetUpPr fitToPage="1"/>
  </sheetPr>
  <dimension ref="A1:AA187"/>
  <sheetViews>
    <sheetView tabSelected="1" zoomScale="40" zoomScaleNormal="40" workbookViewId="0">
      <selection activeCell="P4" sqref="P4"/>
    </sheetView>
  </sheetViews>
  <sheetFormatPr defaultColWidth="9" defaultRowHeight="45.75" customHeight="1" x14ac:dyDescent="0.2"/>
  <cols>
    <col min="1" max="1" width="17.875" style="2" customWidth="1"/>
    <col min="2" max="2" width="18.5" style="5" customWidth="1"/>
    <col min="3" max="3" width="16.625" style="291" customWidth="1"/>
    <col min="4" max="4" width="22.5" style="5" customWidth="1"/>
    <col min="5" max="5" width="18.875" style="5" customWidth="1"/>
    <col min="6" max="6" width="17.625" style="250" customWidth="1"/>
    <col min="7" max="10" width="17.625" style="2" customWidth="1"/>
    <col min="11" max="11" width="19.25" style="2" customWidth="1"/>
    <col min="12" max="12" width="23.875" style="305" customWidth="1"/>
    <col min="13" max="18" width="18.75" style="2" customWidth="1"/>
    <col min="19" max="19" width="21" style="5" bestFit="1" customWidth="1"/>
    <col min="20" max="20" width="14.125" style="2" customWidth="1"/>
    <col min="21" max="21" width="11.625" style="2" customWidth="1"/>
    <col min="22" max="22" width="27.125" style="2" hidden="1" customWidth="1"/>
    <col min="23" max="23" width="20.5" style="2" hidden="1" customWidth="1"/>
    <col min="24" max="24" width="7.25" style="2" bestFit="1" customWidth="1"/>
    <col min="25" max="25" width="22.5" style="2" hidden="1" customWidth="1"/>
    <col min="26" max="26" width="25.125" style="2" hidden="1" customWidth="1"/>
    <col min="27" max="27" width="13.75" style="2" bestFit="1" customWidth="1"/>
    <col min="28" max="16384" width="9" style="2"/>
  </cols>
  <sheetData>
    <row r="1" spans="1:27" ht="33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N1" s="3"/>
      <c r="O1" s="3"/>
      <c r="P1" s="4"/>
      <c r="Q1" s="4"/>
      <c r="R1" s="4"/>
      <c r="T1" s="3"/>
      <c r="U1" s="3"/>
    </row>
    <row r="2" spans="1:27" ht="29.25" customHeight="1" x14ac:dyDescent="0.2">
      <c r="A2" s="6" t="s">
        <v>1</v>
      </c>
      <c r="B2" s="7" t="s">
        <v>2</v>
      </c>
      <c r="C2" s="8"/>
      <c r="D2" s="9" t="s">
        <v>3</v>
      </c>
      <c r="E2" s="10"/>
      <c r="F2" s="11" t="s">
        <v>4</v>
      </c>
      <c r="G2" s="12"/>
      <c r="H2" s="7" t="s">
        <v>5</v>
      </c>
      <c r="I2" s="8"/>
      <c r="J2" s="13" t="s">
        <v>6</v>
      </c>
      <c r="K2" s="14"/>
      <c r="L2" s="2"/>
      <c r="M2" s="15"/>
      <c r="N2" s="16"/>
      <c r="O2" s="4"/>
      <c r="P2" s="4"/>
      <c r="Q2" s="4"/>
      <c r="R2" s="4"/>
      <c r="T2" s="4"/>
      <c r="U2" s="4"/>
    </row>
    <row r="3" spans="1:27" ht="29.25" customHeight="1" x14ac:dyDescent="0.2">
      <c r="A3" s="17"/>
      <c r="B3" s="18" t="s">
        <v>7</v>
      </c>
      <c r="C3" s="18" t="s">
        <v>8</v>
      </c>
      <c r="D3" s="19" t="s">
        <v>7</v>
      </c>
      <c r="E3" s="19" t="s">
        <v>8</v>
      </c>
      <c r="F3" s="20" t="s">
        <v>7</v>
      </c>
      <c r="G3" s="21" t="s">
        <v>8</v>
      </c>
      <c r="H3" s="18" t="s">
        <v>7</v>
      </c>
      <c r="I3" s="22" t="s">
        <v>8</v>
      </c>
      <c r="J3" s="23" t="s">
        <v>7</v>
      </c>
      <c r="K3" s="24" t="s">
        <v>8</v>
      </c>
      <c r="L3" s="2"/>
      <c r="M3" s="25"/>
      <c r="N3" s="26"/>
      <c r="AA3" s="27"/>
    </row>
    <row r="4" spans="1:27" ht="29.25" customHeight="1" x14ac:dyDescent="0.2">
      <c r="A4" s="28" t="s">
        <v>9</v>
      </c>
      <c r="B4" s="29">
        <v>33</v>
      </c>
      <c r="C4" s="29">
        <v>38</v>
      </c>
      <c r="D4" s="30">
        <v>55</v>
      </c>
      <c r="E4" s="30">
        <v>61</v>
      </c>
      <c r="F4" s="31">
        <v>76</v>
      </c>
      <c r="G4" s="31">
        <v>81</v>
      </c>
      <c r="H4" s="32">
        <v>93</v>
      </c>
      <c r="I4" s="33">
        <v>100</v>
      </c>
      <c r="J4" s="34">
        <v>76</v>
      </c>
      <c r="K4" s="35">
        <v>81</v>
      </c>
      <c r="L4" s="2"/>
      <c r="M4" s="36"/>
      <c r="N4" s="37"/>
      <c r="O4" s="38"/>
      <c r="P4" s="38"/>
      <c r="Q4" s="38"/>
      <c r="R4" s="38"/>
      <c r="T4" s="38"/>
      <c r="U4" s="38"/>
    </row>
    <row r="5" spans="1:27" ht="29.25" customHeight="1" x14ac:dyDescent="0.2">
      <c r="A5" s="39" t="s">
        <v>10</v>
      </c>
      <c r="B5" s="29">
        <v>37</v>
      </c>
      <c r="C5" s="29">
        <v>38</v>
      </c>
      <c r="D5" s="40">
        <v>60</v>
      </c>
      <c r="E5" s="40">
        <v>61</v>
      </c>
      <c r="F5" s="41">
        <v>83</v>
      </c>
      <c r="G5" s="41">
        <v>84</v>
      </c>
      <c r="H5" s="42">
        <v>98</v>
      </c>
      <c r="I5" s="43">
        <v>100</v>
      </c>
      <c r="J5" s="44">
        <v>83</v>
      </c>
      <c r="K5" s="45">
        <v>84</v>
      </c>
      <c r="L5" s="2"/>
      <c r="M5" s="36"/>
      <c r="N5" s="37"/>
      <c r="O5" s="46"/>
      <c r="P5" s="46"/>
      <c r="Q5" s="46"/>
      <c r="R5" s="46"/>
      <c r="T5" s="46"/>
      <c r="U5" s="46"/>
    </row>
    <row r="6" spans="1:27" ht="29.25" customHeight="1" x14ac:dyDescent="0.2">
      <c r="A6" s="47" t="s">
        <v>11</v>
      </c>
      <c r="B6" s="48">
        <v>20</v>
      </c>
      <c r="C6" s="48">
        <v>36</v>
      </c>
      <c r="D6" s="49">
        <v>38</v>
      </c>
      <c r="E6" s="49">
        <v>59</v>
      </c>
      <c r="F6" s="50">
        <v>55</v>
      </c>
      <c r="G6" s="50">
        <v>69</v>
      </c>
      <c r="H6" s="51">
        <v>75</v>
      </c>
      <c r="I6" s="52">
        <v>100</v>
      </c>
      <c r="J6" s="53">
        <v>55</v>
      </c>
      <c r="K6" s="54">
        <v>69</v>
      </c>
      <c r="L6" s="2"/>
      <c r="M6" s="36"/>
      <c r="N6" s="37"/>
      <c r="O6" s="38"/>
      <c r="P6" s="38"/>
      <c r="Q6" s="38"/>
      <c r="R6" s="38"/>
      <c r="T6" s="38"/>
      <c r="U6" s="38"/>
    </row>
    <row r="7" spans="1:27" ht="35.25" customHeight="1" x14ac:dyDescent="0.2">
      <c r="A7" s="55" t="s">
        <v>12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6"/>
      <c r="Q7" s="56"/>
      <c r="R7" s="56"/>
      <c r="S7" s="57" t="s">
        <v>13</v>
      </c>
      <c r="T7" s="57"/>
      <c r="U7" s="58"/>
    </row>
    <row r="8" spans="1:27" s="25" customFormat="1" ht="88.5" customHeight="1" thickBot="1" x14ac:dyDescent="0.25">
      <c r="A8" s="59" t="s">
        <v>1</v>
      </c>
      <c r="B8" s="60" t="s">
        <v>14</v>
      </c>
      <c r="C8" s="61" t="s">
        <v>15</v>
      </c>
      <c r="D8" s="62" t="s">
        <v>16</v>
      </c>
      <c r="E8" s="60" t="s">
        <v>7</v>
      </c>
      <c r="F8" s="63" t="s">
        <v>17</v>
      </c>
      <c r="G8" s="64" t="s">
        <v>18</v>
      </c>
      <c r="H8" s="65" t="s">
        <v>19</v>
      </c>
      <c r="I8" s="66" t="s">
        <v>20</v>
      </c>
      <c r="J8" s="67" t="s">
        <v>19</v>
      </c>
      <c r="K8" s="68" t="s">
        <v>21</v>
      </c>
      <c r="L8" s="69" t="s">
        <v>22</v>
      </c>
      <c r="M8" s="63" t="s">
        <v>23</v>
      </c>
      <c r="N8" s="64" t="s">
        <v>18</v>
      </c>
      <c r="O8" s="65" t="s">
        <v>19</v>
      </c>
      <c r="P8" s="66" t="s">
        <v>20</v>
      </c>
      <c r="Q8" s="70" t="s">
        <v>19</v>
      </c>
      <c r="R8" s="68" t="s">
        <v>21</v>
      </c>
      <c r="S8" s="71" t="s">
        <v>24</v>
      </c>
      <c r="T8" s="72" t="s">
        <v>25</v>
      </c>
      <c r="U8" s="72" t="s">
        <v>26</v>
      </c>
      <c r="W8" s="73"/>
      <c r="Y8" s="74" t="s">
        <v>27</v>
      </c>
      <c r="Z8" s="74"/>
    </row>
    <row r="9" spans="1:27" ht="33" customHeight="1" thickBot="1" x14ac:dyDescent="0.25">
      <c r="A9" s="75" t="s">
        <v>28</v>
      </c>
      <c r="B9" s="76"/>
      <c r="C9" s="77"/>
      <c r="D9" s="78"/>
      <c r="E9" s="79"/>
      <c r="F9" s="77"/>
      <c r="G9" s="80"/>
      <c r="H9" s="81"/>
      <c r="I9" s="82"/>
      <c r="J9" s="83"/>
      <c r="K9" s="84"/>
      <c r="L9" s="85"/>
      <c r="M9" s="77"/>
      <c r="N9" s="77"/>
      <c r="O9" s="86"/>
      <c r="P9" s="87"/>
      <c r="Q9" s="87"/>
      <c r="R9" s="87"/>
      <c r="S9" s="76"/>
      <c r="T9" s="77"/>
      <c r="U9" s="77"/>
      <c r="W9" s="4" t="s">
        <v>29</v>
      </c>
      <c r="Y9" s="88" t="s">
        <v>30</v>
      </c>
      <c r="Z9" s="88" t="s">
        <v>31</v>
      </c>
    </row>
    <row r="10" spans="1:27" s="111" customFormat="1" ht="37.5" customHeight="1" thickBot="1" x14ac:dyDescent="0.25">
      <c r="A10" s="59" t="s">
        <v>9</v>
      </c>
      <c r="B10" s="89">
        <f>+B11+B12</f>
        <v>743528.41500985995</v>
      </c>
      <c r="C10" s="90">
        <f>+C11+C12</f>
        <v>0</v>
      </c>
      <c r="D10" s="91">
        <f>+D11+D12</f>
        <v>91843.542470100001</v>
      </c>
      <c r="E10" s="92">
        <f>+E11+E12</f>
        <v>539625.61722989008</v>
      </c>
      <c r="F10" s="93">
        <f>+E10*100/B10</f>
        <v>72.576327459218092</v>
      </c>
      <c r="G10" s="94">
        <v>76</v>
      </c>
      <c r="H10" s="95">
        <f>+F10-G10</f>
        <v>-3.423672540781908</v>
      </c>
      <c r="I10" s="96">
        <v>76</v>
      </c>
      <c r="J10" s="97">
        <f>+F10-I10</f>
        <v>-3.423672540781908</v>
      </c>
      <c r="K10" s="98">
        <f>+E10/Y10*100-100</f>
        <v>4.1372369888295566</v>
      </c>
      <c r="L10" s="99">
        <f>+L11+L12</f>
        <v>631469.15969998995</v>
      </c>
      <c r="M10" s="100">
        <f>+L10*100/B10</f>
        <v>84.928719192475782</v>
      </c>
      <c r="N10" s="94">
        <v>81</v>
      </c>
      <c r="O10" s="101">
        <f>+M10-N10</f>
        <v>3.9287191924757821</v>
      </c>
      <c r="P10" s="102">
        <v>81</v>
      </c>
      <c r="Q10" s="103">
        <f>+M10-P10</f>
        <v>3.9287191924757821</v>
      </c>
      <c r="R10" s="104">
        <f>+L10/Z10*100-100</f>
        <v>4.8615163526604164</v>
      </c>
      <c r="S10" s="105">
        <f>+B10-L10</f>
        <v>112059.25530987</v>
      </c>
      <c r="T10" s="106"/>
      <c r="U10" s="106"/>
      <c r="V10" s="107"/>
      <c r="W10" s="108">
        <f>+C10+E10</f>
        <v>539625.61722989008</v>
      </c>
      <c r="X10" s="109"/>
      <c r="Y10" s="110">
        <f>+Y11+Y12</f>
        <v>518186.9932729</v>
      </c>
      <c r="Z10" s="110">
        <f>+Z11+Z12</f>
        <v>602193.42773595999</v>
      </c>
    </row>
    <row r="11" spans="1:27" s="128" customFormat="1" ht="37.5" customHeight="1" thickBot="1" x14ac:dyDescent="0.25">
      <c r="A11" s="112" t="s">
        <v>10</v>
      </c>
      <c r="B11" s="113">
        <v>391332.18794829003</v>
      </c>
      <c r="C11" s="114">
        <v>0</v>
      </c>
      <c r="D11" s="115">
        <v>2591.6883833699999</v>
      </c>
      <c r="E11" s="116">
        <v>324602.25950782001</v>
      </c>
      <c r="F11" s="117">
        <f>+E11*100/B11</f>
        <v>82.948009262839477</v>
      </c>
      <c r="G11" s="118">
        <v>83</v>
      </c>
      <c r="H11" s="119">
        <f>+F11-G11</f>
        <v>-5.1990737160522826E-2</v>
      </c>
      <c r="I11" s="120">
        <v>83</v>
      </c>
      <c r="J11" s="121">
        <f>+F11-I11</f>
        <v>-5.1990737160522826E-2</v>
      </c>
      <c r="K11" s="122">
        <f>+E11/Y11*100-100</f>
        <v>-0.89607463832798828</v>
      </c>
      <c r="L11" s="116">
        <v>327193.94789119001</v>
      </c>
      <c r="M11" s="117">
        <f>+L11*100/B11</f>
        <v>83.610282508737782</v>
      </c>
      <c r="N11" s="118">
        <v>84</v>
      </c>
      <c r="O11" s="119">
        <f>+M11-N11</f>
        <v>-0.38971749126221766</v>
      </c>
      <c r="P11" s="123">
        <v>84</v>
      </c>
      <c r="Q11" s="124">
        <f>+M11-P11</f>
        <v>-0.38971749126221766</v>
      </c>
      <c r="R11" s="125">
        <f>+L11/Z11*100-100</f>
        <v>-0.93039699512182494</v>
      </c>
      <c r="S11" s="126">
        <f>+B11-L11</f>
        <v>64138.240057100018</v>
      </c>
      <c r="T11" s="106"/>
      <c r="U11" s="106"/>
      <c r="V11" s="127"/>
      <c r="W11" s="108">
        <f>+C11+E11</f>
        <v>324602.25950782001</v>
      </c>
      <c r="Y11" s="129">
        <v>327537.23762526002</v>
      </c>
      <c r="Z11" s="130">
        <v>330266.73971336999</v>
      </c>
    </row>
    <row r="12" spans="1:27" s="128" customFormat="1" ht="37.5" customHeight="1" thickBot="1" x14ac:dyDescent="0.25">
      <c r="A12" s="112" t="s">
        <v>11</v>
      </c>
      <c r="B12" s="113">
        <v>352196.22706156998</v>
      </c>
      <c r="C12" s="114">
        <v>0</v>
      </c>
      <c r="D12" s="131">
        <v>89251.854086730003</v>
      </c>
      <c r="E12" s="116">
        <v>215023.35772207001</v>
      </c>
      <c r="F12" s="117">
        <f>+E12*100/B12</f>
        <v>61.052146843265362</v>
      </c>
      <c r="G12" s="118">
        <v>55</v>
      </c>
      <c r="H12" s="132">
        <f>+F12-G12</f>
        <v>6.052146843265362</v>
      </c>
      <c r="I12" s="120">
        <v>55</v>
      </c>
      <c r="J12" s="133">
        <f>+F12-I12</f>
        <v>6.052146843265362</v>
      </c>
      <c r="K12" s="134">
        <f>+E12/Y12*100-100</f>
        <v>12.784491641037008</v>
      </c>
      <c r="L12" s="116">
        <v>304275.2118088</v>
      </c>
      <c r="M12" s="117">
        <f>+L12*100/B12</f>
        <v>86.393660246566881</v>
      </c>
      <c r="N12" s="118">
        <v>69</v>
      </c>
      <c r="O12" s="132">
        <f>+M12-N12</f>
        <v>17.393660246566881</v>
      </c>
      <c r="P12" s="123">
        <v>69</v>
      </c>
      <c r="Q12" s="135">
        <f>+M12-P12</f>
        <v>17.393660246566881</v>
      </c>
      <c r="R12" s="136">
        <f>+L12/Z12*100-100</f>
        <v>11.896045960565175</v>
      </c>
      <c r="S12" s="126">
        <f>+B12-L12</f>
        <v>47921.015252769983</v>
      </c>
      <c r="T12" s="106"/>
      <c r="U12" s="106"/>
      <c r="V12" s="127"/>
      <c r="W12" s="108">
        <f>+C12+E12</f>
        <v>215023.35772207001</v>
      </c>
      <c r="Y12" s="129">
        <v>190649.75564764001</v>
      </c>
      <c r="Z12" s="130">
        <v>271926.68802259001</v>
      </c>
    </row>
    <row r="13" spans="1:27" ht="31.5" customHeight="1" x14ac:dyDescent="0.2">
      <c r="A13" s="137" t="s">
        <v>32</v>
      </c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8"/>
      <c r="Q13" s="138"/>
      <c r="R13" s="138"/>
      <c r="S13" s="139" t="s">
        <v>13</v>
      </c>
      <c r="T13" s="139"/>
      <c r="U13" s="139"/>
    </row>
    <row r="14" spans="1:27" s="25" customFormat="1" ht="92.25" customHeight="1" thickBot="1" x14ac:dyDescent="0.25">
      <c r="A14" s="59" t="s">
        <v>1</v>
      </c>
      <c r="B14" s="140" t="s">
        <v>14</v>
      </c>
      <c r="C14" s="61" t="s">
        <v>15</v>
      </c>
      <c r="D14" s="62" t="s">
        <v>16</v>
      </c>
      <c r="E14" s="60" t="s">
        <v>7</v>
      </c>
      <c r="F14" s="63" t="s">
        <v>17</v>
      </c>
      <c r="G14" s="64" t="s">
        <v>18</v>
      </c>
      <c r="H14" s="65" t="s">
        <v>19</v>
      </c>
      <c r="I14" s="66" t="s">
        <v>20</v>
      </c>
      <c r="J14" s="67" t="s">
        <v>19</v>
      </c>
      <c r="K14" s="68" t="s">
        <v>21</v>
      </c>
      <c r="L14" s="69" t="s">
        <v>22</v>
      </c>
      <c r="M14" s="63" t="s">
        <v>23</v>
      </c>
      <c r="N14" s="64" t="s">
        <v>18</v>
      </c>
      <c r="O14" s="141" t="s">
        <v>19</v>
      </c>
      <c r="P14" s="66" t="s">
        <v>20</v>
      </c>
      <c r="Q14" s="67" t="s">
        <v>19</v>
      </c>
      <c r="R14" s="68" t="s">
        <v>21</v>
      </c>
      <c r="S14" s="142" t="s">
        <v>24</v>
      </c>
      <c r="T14" s="143" t="s">
        <v>25</v>
      </c>
      <c r="U14" s="72" t="s">
        <v>26</v>
      </c>
      <c r="W14" s="73" t="s">
        <v>33</v>
      </c>
      <c r="Y14" s="74" t="s">
        <v>27</v>
      </c>
      <c r="Z14" s="74"/>
    </row>
    <row r="15" spans="1:27" ht="33" customHeight="1" thickBot="1" x14ac:dyDescent="0.25">
      <c r="A15" s="144" t="s">
        <v>34</v>
      </c>
      <c r="B15" s="145"/>
      <c r="C15" s="146"/>
      <c r="D15" s="147"/>
      <c r="E15" s="148"/>
      <c r="F15" s="146"/>
      <c r="G15" s="149"/>
      <c r="H15" s="150"/>
      <c r="I15" s="149"/>
      <c r="J15" s="150"/>
      <c r="K15" s="151"/>
      <c r="L15" s="152"/>
      <c r="M15" s="153"/>
      <c r="N15" s="153"/>
      <c r="O15" s="154"/>
      <c r="P15" s="153"/>
      <c r="Q15" s="155"/>
      <c r="R15" s="151"/>
      <c r="S15" s="156"/>
      <c r="T15" s="156"/>
      <c r="U15" s="157"/>
      <c r="Y15" s="88" t="s">
        <v>30</v>
      </c>
      <c r="Z15" s="88" t="s">
        <v>31</v>
      </c>
    </row>
    <row r="16" spans="1:27" s="16" customFormat="1" ht="42.75" customHeight="1" thickBot="1" x14ac:dyDescent="0.25">
      <c r="A16" s="158" t="s">
        <v>9</v>
      </c>
      <c r="B16" s="159">
        <f>+B17+B18</f>
        <v>35278846737.209999</v>
      </c>
      <c r="C16" s="160">
        <f>+C17+C18</f>
        <v>0</v>
      </c>
      <c r="D16" s="161">
        <f>+D17+D18</f>
        <v>3108782910.6299992</v>
      </c>
      <c r="E16" s="161">
        <f>+E17+E18</f>
        <v>27657143794.700001</v>
      </c>
      <c r="F16" s="162">
        <f>+E16*100/B16</f>
        <v>78.395827394008634</v>
      </c>
      <c r="G16" s="163">
        <v>76</v>
      </c>
      <c r="H16" s="164">
        <f>+F16-G16</f>
        <v>2.3958273940086343</v>
      </c>
      <c r="I16" s="96">
        <v>76</v>
      </c>
      <c r="J16" s="165">
        <f>+F16-I16</f>
        <v>2.3958273940086343</v>
      </c>
      <c r="K16" s="166">
        <f>+E16/Y16*100-100</f>
        <v>1.9924961395847021</v>
      </c>
      <c r="L16" s="167">
        <f>+L17+L18</f>
        <v>30765926705.330002</v>
      </c>
      <c r="M16" s="168">
        <f>+L16*100/B16</f>
        <v>87.207858393171222</v>
      </c>
      <c r="N16" s="169">
        <v>81</v>
      </c>
      <c r="O16" s="170">
        <f>+M16-N16</f>
        <v>6.2078583931712217</v>
      </c>
      <c r="P16" s="171">
        <v>81</v>
      </c>
      <c r="Q16" s="172">
        <f>+M16-P16</f>
        <v>6.2078583931712217</v>
      </c>
      <c r="R16" s="173">
        <f>+L16/Z16*100-100</f>
        <v>3.8414907135583718</v>
      </c>
      <c r="S16" s="174">
        <f>+B16-L16</f>
        <v>4512920031.8799973</v>
      </c>
      <c r="T16" s="175">
        <v>6</v>
      </c>
      <c r="U16" s="106">
        <v>13</v>
      </c>
      <c r="V16" s="176">
        <f>+C16+E16</f>
        <v>27657143794.700001</v>
      </c>
      <c r="W16" s="177" t="s">
        <v>35</v>
      </c>
      <c r="X16" s="178"/>
      <c r="Y16" s="179">
        <f>+Y17+Y18</f>
        <v>27116841769.270004</v>
      </c>
      <c r="Z16" s="179">
        <f>+Z17+Z18</f>
        <v>29627778351.330002</v>
      </c>
    </row>
    <row r="17" spans="1:27" ht="42.75" customHeight="1" thickBot="1" x14ac:dyDescent="0.25">
      <c r="A17" s="181" t="s">
        <v>10</v>
      </c>
      <c r="B17" s="182">
        <v>22017851263.459999</v>
      </c>
      <c r="C17" s="183">
        <v>0</v>
      </c>
      <c r="D17" s="184">
        <v>97516275.819999993</v>
      </c>
      <c r="E17" s="185">
        <v>19058743514.91</v>
      </c>
      <c r="F17" s="186">
        <f>+E17*100/B17</f>
        <v>86.560415395934555</v>
      </c>
      <c r="G17" s="187">
        <v>83</v>
      </c>
      <c r="H17" s="188">
        <f>+F17-G17</f>
        <v>3.5604153959345552</v>
      </c>
      <c r="I17" s="120">
        <v>83</v>
      </c>
      <c r="J17" s="189">
        <f>+F17-I17</f>
        <v>3.5604153959345552</v>
      </c>
      <c r="K17" s="190">
        <f t="shared" ref="K17:K18" si="0">+E17/Y17*100-100</f>
        <v>-0.96896674125036952</v>
      </c>
      <c r="L17" s="191">
        <v>19156259790.73</v>
      </c>
      <c r="M17" s="186">
        <f>+L17*100/B17</f>
        <v>87.003311819627967</v>
      </c>
      <c r="N17" s="187">
        <v>84</v>
      </c>
      <c r="O17" s="192">
        <f>+M17-N17</f>
        <v>3.0033118196279673</v>
      </c>
      <c r="P17" s="123">
        <v>84</v>
      </c>
      <c r="Q17" s="193">
        <f>+M17-P17</f>
        <v>3.0033118196279673</v>
      </c>
      <c r="R17" s="194">
        <f>+L17/Z17*100-100</f>
        <v>-1.1166577161470457</v>
      </c>
      <c r="S17" s="195">
        <f>+B17-L17</f>
        <v>2861591472.7299995</v>
      </c>
      <c r="T17" s="175"/>
      <c r="U17" s="106"/>
      <c r="V17" s="176" t="e">
        <f>+#REF!+E17</f>
        <v>#REF!</v>
      </c>
      <c r="W17" s="73" t="s">
        <v>36</v>
      </c>
      <c r="Y17" s="196">
        <v>19245223328.240002</v>
      </c>
      <c r="Z17" s="196">
        <v>19372585258.84</v>
      </c>
    </row>
    <row r="18" spans="1:27" ht="42.75" customHeight="1" thickBot="1" x14ac:dyDescent="0.25">
      <c r="A18" s="197" t="s">
        <v>11</v>
      </c>
      <c r="B18" s="198">
        <v>13260995473.75</v>
      </c>
      <c r="C18" s="183">
        <v>0</v>
      </c>
      <c r="D18" s="184">
        <v>3011266634.809999</v>
      </c>
      <c r="E18" s="185">
        <v>8598400279.7900009</v>
      </c>
      <c r="F18" s="186">
        <f>+E18*100/B18</f>
        <v>64.83977991554589</v>
      </c>
      <c r="G18" s="187">
        <v>55</v>
      </c>
      <c r="H18" s="188">
        <f>+F18-G18</f>
        <v>9.8397799155458898</v>
      </c>
      <c r="I18" s="120">
        <v>55</v>
      </c>
      <c r="J18" s="189">
        <f>+F18-I18</f>
        <v>9.8397799155458898</v>
      </c>
      <c r="K18" s="199">
        <f t="shared" si="0"/>
        <v>9.232940394718895</v>
      </c>
      <c r="L18" s="191">
        <v>11609666914.6</v>
      </c>
      <c r="M18" s="186">
        <f>+L18*100/B18</f>
        <v>87.547476639903934</v>
      </c>
      <c r="N18" s="187">
        <v>69</v>
      </c>
      <c r="O18" s="192">
        <f>+M18-N18</f>
        <v>18.547476639903934</v>
      </c>
      <c r="P18" s="123">
        <v>69</v>
      </c>
      <c r="Q18" s="193">
        <f>+M18-P18</f>
        <v>18.547476639903934</v>
      </c>
      <c r="R18" s="200">
        <f t="shared" ref="R18" si="1">+L18/Z18*100-100</f>
        <v>13.207687167800827</v>
      </c>
      <c r="S18" s="195">
        <f>+B18-L18</f>
        <v>1651328559.1499996</v>
      </c>
      <c r="T18" s="175">
        <v>21</v>
      </c>
      <c r="U18" s="106">
        <v>33</v>
      </c>
      <c r="V18" s="176" t="e">
        <f>+#REF!+E18</f>
        <v>#REF!</v>
      </c>
      <c r="W18" s="73"/>
      <c r="Y18" s="196">
        <v>7871618441.0300007</v>
      </c>
      <c r="Z18" s="196">
        <v>10255193092.490002</v>
      </c>
    </row>
    <row r="19" spans="1:27" ht="42.75" customHeight="1" x14ac:dyDescent="0.2">
      <c r="A19" s="201" t="s">
        <v>37</v>
      </c>
      <c r="B19" s="198">
        <f>B18-B20</f>
        <v>13204275279.85</v>
      </c>
      <c r="C19" s="198">
        <f t="shared" ref="C19:D19" si="2">C18-C20</f>
        <v>0</v>
      </c>
      <c r="D19" s="198">
        <f t="shared" si="2"/>
        <v>2998719744.269999</v>
      </c>
      <c r="E19" s="198">
        <f>E18-E20</f>
        <v>8578179666.9400005</v>
      </c>
      <c r="F19" s="186">
        <f>+E19*100/B19</f>
        <v>64.965168365055831</v>
      </c>
      <c r="G19" s="187">
        <v>55</v>
      </c>
      <c r="H19" s="188">
        <f>+F19-G19</f>
        <v>9.9651683650558311</v>
      </c>
      <c r="I19" s="120">
        <v>55</v>
      </c>
      <c r="J19" s="189">
        <f t="shared" ref="J19:J20" si="3">+F19-I19</f>
        <v>9.9651683650558311</v>
      </c>
      <c r="K19" s="202"/>
      <c r="L19" s="203">
        <f>L18-L20</f>
        <v>11576899411.210001</v>
      </c>
      <c r="M19" s="186">
        <f>+L19*100/B19</f>
        <v>87.675386689919975</v>
      </c>
      <c r="N19" s="187">
        <v>69</v>
      </c>
      <c r="O19" s="192">
        <f t="shared" ref="O19:O20" si="4">+M19-N19</f>
        <v>18.675386689919975</v>
      </c>
      <c r="P19" s="123">
        <v>69</v>
      </c>
      <c r="Q19" s="193">
        <f t="shared" ref="Q19:Q20" si="5">+M19-P19</f>
        <v>18.675386689919975</v>
      </c>
      <c r="R19" s="204"/>
      <c r="S19" s="195">
        <f>+B19-L19</f>
        <v>1627375868.6399994</v>
      </c>
      <c r="T19" s="175"/>
      <c r="U19" s="106"/>
      <c r="V19" s="205"/>
      <c r="W19" s="73"/>
      <c r="Y19" s="206"/>
      <c r="Z19" s="27"/>
      <c r="AA19" s="180"/>
    </row>
    <row r="20" spans="1:27" ht="42.75" hidden="1" customHeight="1" x14ac:dyDescent="0.2">
      <c r="A20" s="201" t="s">
        <v>38</v>
      </c>
      <c r="B20" s="198">
        <v>56720193.899999999</v>
      </c>
      <c r="C20" s="183">
        <v>0</v>
      </c>
      <c r="D20" s="198">
        <v>12546890.539999999</v>
      </c>
      <c r="E20" s="185">
        <v>20220612.850000001</v>
      </c>
      <c r="F20" s="186">
        <f t="shared" ref="F20" si="6">+E20*100/B20</f>
        <v>35.649759741036434</v>
      </c>
      <c r="G20" s="187">
        <v>55</v>
      </c>
      <c r="H20" s="207">
        <f t="shared" ref="H20" si="7">+F20-G20</f>
        <v>-19.350240258963566</v>
      </c>
      <c r="I20" s="120">
        <v>55</v>
      </c>
      <c r="J20" s="121">
        <f t="shared" si="3"/>
        <v>-19.350240258963566</v>
      </c>
      <c r="K20" s="202"/>
      <c r="L20" s="191">
        <v>32767503.390000001</v>
      </c>
      <c r="M20" s="186">
        <f t="shared" ref="M20" si="8">+L20*100/B20</f>
        <v>57.770436130332058</v>
      </c>
      <c r="N20" s="187">
        <v>69</v>
      </c>
      <c r="O20" s="208">
        <f t="shared" si="4"/>
        <v>-11.229563869667942</v>
      </c>
      <c r="P20" s="123">
        <v>69</v>
      </c>
      <c r="Q20" s="209">
        <f t="shared" si="5"/>
        <v>-11.229563869667942</v>
      </c>
      <c r="R20" s="204"/>
      <c r="S20" s="195">
        <f>+B20-L20</f>
        <v>23952690.509999998</v>
      </c>
      <c r="T20" s="175"/>
      <c r="U20" s="106"/>
      <c r="V20" s="205"/>
      <c r="W20" s="73"/>
      <c r="Y20" s="206"/>
      <c r="Z20" s="27"/>
      <c r="AA20" s="180"/>
    </row>
    <row r="21" spans="1:27" ht="33" hidden="1" customHeight="1" x14ac:dyDescent="0.2">
      <c r="A21" s="210" t="s">
        <v>39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2"/>
      <c r="Q21" s="212"/>
      <c r="R21" s="212"/>
      <c r="S21" s="213" t="s">
        <v>40</v>
      </c>
      <c r="T21" s="213"/>
      <c r="U21" s="214"/>
      <c r="V21" s="176"/>
      <c r="W21" s="73"/>
      <c r="Y21" s="206"/>
      <c r="Z21" s="27"/>
      <c r="AA21" s="180"/>
    </row>
    <row r="22" spans="1:27" ht="81" hidden="1" customHeight="1" x14ac:dyDescent="0.2">
      <c r="A22" s="59" t="s">
        <v>1</v>
      </c>
      <c r="B22" s="140" t="s">
        <v>14</v>
      </c>
      <c r="C22" s="61" t="s">
        <v>15</v>
      </c>
      <c r="D22" s="62" t="s">
        <v>16</v>
      </c>
      <c r="E22" s="60" t="s">
        <v>41</v>
      </c>
      <c r="F22" s="63" t="s">
        <v>17</v>
      </c>
      <c r="G22" s="64" t="s">
        <v>42</v>
      </c>
      <c r="H22" s="65" t="s">
        <v>19</v>
      </c>
      <c r="I22" s="66" t="s">
        <v>43</v>
      </c>
      <c r="J22" s="67" t="s">
        <v>19</v>
      </c>
      <c r="K22" s="215"/>
      <c r="L22" s="69" t="s">
        <v>44</v>
      </c>
      <c r="M22" s="63" t="s">
        <v>45</v>
      </c>
      <c r="N22" s="64" t="s">
        <v>42</v>
      </c>
      <c r="O22" s="141" t="s">
        <v>19</v>
      </c>
      <c r="P22" s="66" t="s">
        <v>43</v>
      </c>
      <c r="Q22" s="67" t="s">
        <v>19</v>
      </c>
      <c r="R22" s="215"/>
      <c r="S22" s="142"/>
      <c r="T22" s="143"/>
      <c r="U22" s="72"/>
      <c r="V22" s="176"/>
      <c r="W22" s="73"/>
      <c r="Y22" s="206"/>
      <c r="Z22" s="27"/>
      <c r="AA22" s="180"/>
    </row>
    <row r="23" spans="1:27" ht="42.75" hidden="1" customHeight="1" x14ac:dyDescent="0.2">
      <c r="A23" s="216" t="s">
        <v>46</v>
      </c>
      <c r="B23" s="198">
        <v>53002204.090000004</v>
      </c>
      <c r="C23" s="183">
        <v>0</v>
      </c>
      <c r="D23" s="183">
        <v>0</v>
      </c>
      <c r="E23" s="185">
        <v>27450758.690000001</v>
      </c>
      <c r="F23" s="186">
        <f>+E23*100/B23</f>
        <v>51.791730478580554</v>
      </c>
      <c r="G23" s="163"/>
      <c r="H23" s="164"/>
      <c r="I23" s="96"/>
      <c r="J23" s="165"/>
      <c r="K23" s="215"/>
      <c r="L23" s="191"/>
      <c r="M23" s="186"/>
      <c r="N23" s="187"/>
      <c r="O23" s="217"/>
      <c r="P23" s="123"/>
      <c r="Q23" s="218"/>
      <c r="R23" s="215"/>
      <c r="S23" s="195"/>
      <c r="T23" s="175"/>
      <c r="U23" s="106"/>
      <c r="V23" s="176"/>
      <c r="W23" s="73"/>
      <c r="Y23" s="206"/>
      <c r="Z23" s="27"/>
      <c r="AA23" s="180"/>
    </row>
    <row r="24" spans="1:27" s="223" customFormat="1" ht="36" customHeight="1" x14ac:dyDescent="0.2">
      <c r="A24" s="219" t="s">
        <v>47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1"/>
      <c r="M24" s="221"/>
      <c r="N24" s="221"/>
      <c r="O24" s="221"/>
      <c r="P24" s="221"/>
      <c r="Q24" s="221"/>
      <c r="R24" s="221"/>
      <c r="S24" s="222"/>
      <c r="T24" s="221"/>
      <c r="U24" s="221"/>
      <c r="W24" s="224"/>
      <c r="Z24" s="4"/>
    </row>
    <row r="25" spans="1:27" s="237" customFormat="1" ht="86.1" customHeight="1" x14ac:dyDescent="0.2">
      <c r="A25" s="225" t="s">
        <v>1</v>
      </c>
      <c r="B25" s="226" t="s">
        <v>14</v>
      </c>
      <c r="C25" s="227" t="s">
        <v>48</v>
      </c>
      <c r="D25" s="228" t="s">
        <v>49</v>
      </c>
      <c r="E25" s="226" t="s">
        <v>7</v>
      </c>
      <c r="F25" s="229" t="s">
        <v>17</v>
      </c>
      <c r="G25" s="230" t="s">
        <v>50</v>
      </c>
      <c r="H25" s="229" t="s">
        <v>23</v>
      </c>
      <c r="I25" s="231" t="s">
        <v>51</v>
      </c>
      <c r="J25" s="232" t="s">
        <v>52</v>
      </c>
      <c r="K25" s="232" t="s">
        <v>53</v>
      </c>
      <c r="L25" s="233"/>
      <c r="M25" s="233"/>
      <c r="N25" s="233"/>
      <c r="O25" s="234"/>
      <c r="P25" s="234"/>
      <c r="Q25" s="234"/>
      <c r="R25" s="235"/>
      <c r="S25" s="236"/>
      <c r="T25" s="236"/>
      <c r="U25" s="236"/>
      <c r="W25" s="237">
        <v>12</v>
      </c>
      <c r="Z25" s="4"/>
    </row>
    <row r="26" spans="1:27" s="4" customFormat="1" ht="60" customHeight="1" x14ac:dyDescent="0.2">
      <c r="A26" s="238" t="s">
        <v>54</v>
      </c>
      <c r="B26" s="239">
        <v>4670740011.0600004</v>
      </c>
      <c r="C26" s="239">
        <v>96798613.179999992</v>
      </c>
      <c r="D26" s="240">
        <v>659755604.37</v>
      </c>
      <c r="E26" s="239">
        <v>3816957530.8400006</v>
      </c>
      <c r="F26" s="241">
        <f>+E26*100/B26</f>
        <v>81.720616471944496</v>
      </c>
      <c r="G26" s="242">
        <f>+D26+E26+C26</f>
        <v>4573511748.3900013</v>
      </c>
      <c r="H26" s="241">
        <f>+G26*100/B26</f>
        <v>97.918354212827751</v>
      </c>
      <c r="I26" s="242">
        <v>47459203.359999999</v>
      </c>
      <c r="J26" s="242">
        <v>49769059.309999838</v>
      </c>
      <c r="K26" s="243">
        <f>+B26-E26</f>
        <v>853782480.21999979</v>
      </c>
      <c r="L26" s="233"/>
      <c r="M26" s="244"/>
      <c r="N26" s="245"/>
      <c r="O26" s="246"/>
      <c r="P26" s="246"/>
      <c r="Q26" s="246"/>
      <c r="R26" s="246"/>
      <c r="S26" s="246"/>
      <c r="T26" s="206"/>
      <c r="U26" s="247"/>
      <c r="W26" s="248">
        <f>C26+D26+O26+S26</f>
        <v>756554217.54999995</v>
      </c>
      <c r="X26" s="249"/>
    </row>
    <row r="27" spans="1:27" s="4" customFormat="1" ht="60" customHeight="1" x14ac:dyDescent="0.2">
      <c r="A27" s="238" t="s">
        <v>55</v>
      </c>
      <c r="B27" s="239">
        <v>1671654943.8</v>
      </c>
      <c r="C27" s="239">
        <v>7786862.4200000009</v>
      </c>
      <c r="D27" s="240">
        <v>179945652.90999997</v>
      </c>
      <c r="E27" s="239">
        <v>1479856470.1100001</v>
      </c>
      <c r="F27" s="241">
        <f>+E27*100/B27</f>
        <v>88.526431581986387</v>
      </c>
      <c r="G27" s="242">
        <f>+D27+E27+C27</f>
        <v>1667588985.4400001</v>
      </c>
      <c r="H27" s="241">
        <f>+G27*100/B27</f>
        <v>99.75677047616314</v>
      </c>
      <c r="I27" s="242">
        <v>0</v>
      </c>
      <c r="J27" s="242">
        <v>4065958.3599998653</v>
      </c>
      <c r="K27" s="243">
        <f>+B27-E27</f>
        <v>191798473.68999982</v>
      </c>
      <c r="L27" s="233"/>
      <c r="M27" s="244"/>
      <c r="N27" s="245"/>
      <c r="O27" s="246"/>
      <c r="P27" s="246"/>
      <c r="Q27" s="246"/>
      <c r="R27" s="246"/>
      <c r="S27" s="246"/>
      <c r="T27" s="206"/>
      <c r="U27" s="247"/>
      <c r="W27" s="248"/>
      <c r="X27" s="249"/>
    </row>
    <row r="28" spans="1:27" s="252" customFormat="1" ht="27" customHeight="1" x14ac:dyDescent="0.25">
      <c r="A28" s="251" t="s">
        <v>56</v>
      </c>
      <c r="B28" s="251"/>
      <c r="C28" s="251"/>
      <c r="D28" s="251"/>
      <c r="E28" s="251"/>
      <c r="F28" s="251"/>
      <c r="G28" s="251"/>
      <c r="H28" s="251"/>
      <c r="I28" s="251"/>
      <c r="J28" s="251"/>
      <c r="K28" s="251"/>
      <c r="L28" s="251"/>
      <c r="M28" s="251"/>
      <c r="N28" s="251"/>
      <c r="O28" s="251"/>
      <c r="P28" s="251"/>
      <c r="Q28" s="251"/>
      <c r="R28" s="251"/>
      <c r="S28" s="251"/>
      <c r="T28" s="251"/>
      <c r="U28" s="251"/>
      <c r="W28" s="253">
        <f>D26+E26</f>
        <v>4476713135.210001</v>
      </c>
    </row>
    <row r="29" spans="1:27" ht="36" hidden="1" customHeight="1" x14ac:dyDescent="0.2">
      <c r="A29" s="1" t="s">
        <v>57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4" t="s">
        <v>58</v>
      </c>
      <c r="Q29" s="254"/>
      <c r="R29" s="254"/>
      <c r="S29" s="254"/>
      <c r="T29" s="254"/>
      <c r="U29" s="254"/>
    </row>
    <row r="30" spans="1:27" s="265" customFormat="1" ht="45.75" hidden="1" customHeight="1" x14ac:dyDescent="0.2">
      <c r="A30" s="255" t="s">
        <v>59</v>
      </c>
      <c r="B30" s="256"/>
      <c r="C30" s="257"/>
      <c r="D30" s="258"/>
      <c r="E30" s="259"/>
      <c r="F30" s="257"/>
      <c r="G30" s="260"/>
      <c r="H30" s="261"/>
      <c r="I30" s="260"/>
      <c r="J30" s="261"/>
      <c r="K30" s="260"/>
      <c r="L30" s="258"/>
      <c r="M30" s="257"/>
      <c r="N30" s="257"/>
      <c r="O30" s="262"/>
      <c r="P30" s="257"/>
      <c r="Q30" s="263"/>
      <c r="R30" s="257"/>
      <c r="S30" s="258"/>
      <c r="T30" s="258"/>
      <c r="U30" s="264"/>
    </row>
    <row r="31" spans="1:27" ht="70.5" hidden="1" customHeight="1" x14ac:dyDescent="0.2">
      <c r="A31" s="266" t="s">
        <v>1</v>
      </c>
      <c r="B31" s="267" t="s">
        <v>14</v>
      </c>
      <c r="C31" s="268" t="s">
        <v>15</v>
      </c>
      <c r="D31" s="269" t="s">
        <v>16</v>
      </c>
      <c r="E31" s="270" t="s">
        <v>7</v>
      </c>
      <c r="F31" s="271" t="s">
        <v>17</v>
      </c>
      <c r="G31" s="272" t="s">
        <v>18</v>
      </c>
      <c r="H31" s="273" t="s">
        <v>19</v>
      </c>
      <c r="I31" s="274" t="s">
        <v>60</v>
      </c>
      <c r="J31" s="275" t="s">
        <v>19</v>
      </c>
      <c r="K31" s="276"/>
      <c r="L31" s="230" t="s">
        <v>50</v>
      </c>
      <c r="M31" s="271" t="s">
        <v>23</v>
      </c>
      <c r="N31" s="272" t="s">
        <v>18</v>
      </c>
      <c r="O31" s="277" t="s">
        <v>19</v>
      </c>
      <c r="P31" s="274" t="s">
        <v>60</v>
      </c>
      <c r="Q31" s="275" t="s">
        <v>19</v>
      </c>
      <c r="R31" s="276"/>
      <c r="S31" s="278" t="s">
        <v>24</v>
      </c>
      <c r="T31" s="279" t="s">
        <v>25</v>
      </c>
      <c r="U31" s="280" t="s">
        <v>26</v>
      </c>
    </row>
    <row r="32" spans="1:27" s="291" customFormat="1" ht="45.75" hidden="1" customHeight="1" x14ac:dyDescent="0.2">
      <c r="A32" s="281" t="s">
        <v>9</v>
      </c>
      <c r="B32" s="159">
        <f>+B33+B34</f>
        <v>702965800.00000024</v>
      </c>
      <c r="C32" s="160">
        <f>+C33+C34</f>
        <v>0</v>
      </c>
      <c r="D32" s="282">
        <f>+D33+D34</f>
        <v>340116220.89999998</v>
      </c>
      <c r="E32" s="161">
        <f>+E33+E34</f>
        <v>73892256.460000008</v>
      </c>
      <c r="F32" s="162">
        <f>+E32*100/B32</f>
        <v>10.511500909432575</v>
      </c>
      <c r="G32" s="163">
        <v>75</v>
      </c>
      <c r="H32" s="283">
        <f>+F32-G32</f>
        <v>-64.48849909056743</v>
      </c>
      <c r="I32" s="96">
        <v>75</v>
      </c>
      <c r="J32" s="284">
        <f>+F32-I32</f>
        <v>-64.48849909056743</v>
      </c>
      <c r="K32" s="285"/>
      <c r="L32" s="286">
        <f>+L33+L34</f>
        <v>414008477.36000001</v>
      </c>
      <c r="M32" s="162">
        <f>+L32*100/B32</f>
        <v>58.894540439947413</v>
      </c>
      <c r="N32" s="163">
        <v>80</v>
      </c>
      <c r="O32" s="287">
        <f>+M32-N32</f>
        <v>-21.105459560052587</v>
      </c>
      <c r="P32" s="102">
        <v>80</v>
      </c>
      <c r="Q32" s="288">
        <f>+M32-P32</f>
        <v>-21.105459560052587</v>
      </c>
      <c r="R32" s="289"/>
      <c r="S32" s="290">
        <f>+B32-L32</f>
        <v>288957322.64000022</v>
      </c>
      <c r="T32" s="106"/>
      <c r="U32" s="106"/>
      <c r="V32" s="2"/>
      <c r="W32" s="2"/>
      <c r="X32" s="2"/>
    </row>
    <row r="33" spans="1:24" ht="45.75" hidden="1" customHeight="1" x14ac:dyDescent="0.2">
      <c r="A33" s="292" t="s">
        <v>10</v>
      </c>
      <c r="B33" s="182">
        <v>241684900.00000009</v>
      </c>
      <c r="C33" s="293">
        <v>0</v>
      </c>
      <c r="D33" s="294">
        <v>31996396.899999999</v>
      </c>
      <c r="E33" s="185">
        <v>63592686.460000001</v>
      </c>
      <c r="F33" s="186">
        <f>+E33*100/B33</f>
        <v>26.312229874518422</v>
      </c>
      <c r="G33" s="187">
        <v>80</v>
      </c>
      <c r="H33" s="295">
        <f>+F33-G33</f>
        <v>-53.687770125481578</v>
      </c>
      <c r="I33" s="120">
        <v>80</v>
      </c>
      <c r="J33" s="296">
        <f>+F33-I33</f>
        <v>-53.687770125481578</v>
      </c>
      <c r="K33" s="297"/>
      <c r="L33" s="191">
        <v>95589083.359999999</v>
      </c>
      <c r="M33" s="186">
        <f>+L33*100/B33</f>
        <v>39.551119395543523</v>
      </c>
      <c r="N33" s="187">
        <v>81</v>
      </c>
      <c r="O33" s="298">
        <f>+M33-N33</f>
        <v>-41.448880604456477</v>
      </c>
      <c r="P33" s="123">
        <v>81</v>
      </c>
      <c r="Q33" s="299">
        <f>+M33-P33</f>
        <v>-41.448880604456477</v>
      </c>
      <c r="R33" s="300"/>
      <c r="S33" s="195">
        <f>+B33-L33</f>
        <v>146095816.6400001</v>
      </c>
      <c r="T33" s="175"/>
      <c r="U33" s="106"/>
    </row>
    <row r="34" spans="1:24" s="291" customFormat="1" ht="45.75" hidden="1" customHeight="1" x14ac:dyDescent="0.2">
      <c r="A34" s="301" t="s">
        <v>11</v>
      </c>
      <c r="B34" s="198">
        <v>461280900.00000012</v>
      </c>
      <c r="C34" s="293">
        <v>0</v>
      </c>
      <c r="D34" s="294">
        <v>308119824</v>
      </c>
      <c r="E34" s="185">
        <v>10299570</v>
      </c>
      <c r="F34" s="186">
        <f>+E34*100/B34</f>
        <v>2.23281952493589</v>
      </c>
      <c r="G34" s="187">
        <v>54</v>
      </c>
      <c r="H34" s="295">
        <f>+F34-G34</f>
        <v>-51.767180475064109</v>
      </c>
      <c r="I34" s="120">
        <v>54</v>
      </c>
      <c r="J34" s="296">
        <f>+F34-I34</f>
        <v>-51.767180475064109</v>
      </c>
      <c r="K34" s="297"/>
      <c r="L34" s="191">
        <v>318419394</v>
      </c>
      <c r="M34" s="186">
        <f>+L34*100/B34</f>
        <v>69.029390551397185</v>
      </c>
      <c r="N34" s="187">
        <v>77</v>
      </c>
      <c r="O34" s="298">
        <f>+M34-N34</f>
        <v>-7.970609448602815</v>
      </c>
      <c r="P34" s="123">
        <v>77</v>
      </c>
      <c r="Q34" s="299">
        <f>+M34-P34</f>
        <v>-7.970609448602815</v>
      </c>
      <c r="R34" s="300"/>
      <c r="S34" s="195">
        <f>+B34-L34</f>
        <v>142861506.00000012</v>
      </c>
      <c r="T34" s="175"/>
      <c r="U34" s="106"/>
      <c r="V34" s="2"/>
      <c r="W34" s="2"/>
      <c r="X34" s="2"/>
    </row>
    <row r="35" spans="1:24" s="291" customFormat="1" ht="21" hidden="1" customHeight="1" x14ac:dyDescent="0.25">
      <c r="A35" s="302" t="s">
        <v>56</v>
      </c>
      <c r="B35" s="302"/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</row>
    <row r="36" spans="1:24" s="291" customFormat="1" ht="45.75" hidden="1" customHeight="1" thickBot="1" x14ac:dyDescent="0.2">
      <c r="A36" s="2"/>
      <c r="B36" s="206"/>
      <c r="C36" s="303"/>
      <c r="D36" s="206"/>
      <c r="E36" s="304"/>
      <c r="F36" s="2"/>
      <c r="G36" s="2"/>
      <c r="H36" s="305"/>
      <c r="I36" s="305"/>
      <c r="J36" s="305"/>
      <c r="K36" s="305"/>
      <c r="L36" s="2"/>
      <c r="M36" s="2"/>
      <c r="N36" s="2"/>
      <c r="O36" s="5"/>
      <c r="P36" s="5"/>
      <c r="Q36" s="5"/>
      <c r="R36" s="5"/>
      <c r="S36" s="2"/>
      <c r="T36" s="2"/>
    </row>
    <row r="37" spans="1:24" s="291" customFormat="1" ht="45.75" hidden="1" customHeight="1" x14ac:dyDescent="0.2">
      <c r="A37" s="306" t="s">
        <v>1</v>
      </c>
      <c r="B37" s="307" t="s">
        <v>14</v>
      </c>
      <c r="C37" s="308" t="s">
        <v>61</v>
      </c>
      <c r="D37" s="309"/>
      <c r="E37" s="310"/>
      <c r="F37" s="309"/>
      <c r="G37" s="2"/>
      <c r="H37" s="2"/>
      <c r="I37" s="2"/>
      <c r="J37" s="2"/>
      <c r="K37" s="2"/>
      <c r="L37" s="305"/>
      <c r="M37" s="2"/>
      <c r="N37" s="2"/>
      <c r="O37" s="2"/>
      <c r="P37" s="2"/>
      <c r="Q37" s="2"/>
      <c r="R37" s="2"/>
      <c r="S37" s="5"/>
      <c r="T37" s="2"/>
      <c r="U37" s="2"/>
    </row>
    <row r="38" spans="1:24" s="291" customFormat="1" ht="45.75" hidden="1" customHeight="1" thickBot="1" x14ac:dyDescent="0.25">
      <c r="A38" s="311"/>
      <c r="B38" s="312"/>
      <c r="C38" s="313"/>
      <c r="D38" s="314"/>
      <c r="E38" s="315"/>
      <c r="F38" s="314"/>
      <c r="G38" s="2"/>
      <c r="H38" s="2"/>
      <c r="I38" s="2"/>
      <c r="J38" s="2"/>
      <c r="K38" s="2"/>
      <c r="L38" s="305"/>
      <c r="M38" s="2"/>
      <c r="N38" s="2"/>
      <c r="O38" s="2"/>
      <c r="P38" s="2"/>
      <c r="Q38" s="2"/>
      <c r="R38" s="2"/>
      <c r="S38" s="5"/>
      <c r="T38" s="2"/>
      <c r="U38" s="2"/>
    </row>
    <row r="39" spans="1:24" s="291" customFormat="1" ht="45.75" hidden="1" customHeight="1" thickBot="1" x14ac:dyDescent="0.25">
      <c r="A39" s="316" t="s">
        <v>9</v>
      </c>
      <c r="B39" s="317">
        <v>2756171351.6100006</v>
      </c>
      <c r="C39" s="318">
        <v>2141187121.77</v>
      </c>
      <c r="D39" s="318"/>
      <c r="E39" s="318"/>
      <c r="F39" s="319"/>
      <c r="G39" s="2"/>
      <c r="H39" s="2"/>
      <c r="I39" s="2"/>
      <c r="J39" s="2"/>
      <c r="K39" s="2"/>
      <c r="L39" s="305"/>
      <c r="M39" s="2"/>
      <c r="N39" s="2"/>
      <c r="O39" s="2"/>
      <c r="P39" s="2"/>
      <c r="Q39" s="2"/>
      <c r="R39" s="2"/>
      <c r="S39" s="5"/>
      <c r="T39" s="2"/>
      <c r="U39" s="2"/>
    </row>
    <row r="40" spans="1:24" s="291" customFormat="1" ht="45.75" hidden="1" customHeight="1" thickBot="1" x14ac:dyDescent="0.25">
      <c r="A40" s="316" t="s">
        <v>62</v>
      </c>
      <c r="B40" s="317">
        <v>2394559480.2300005</v>
      </c>
      <c r="C40" s="318">
        <v>1804632982.97</v>
      </c>
      <c r="D40" s="318"/>
      <c r="E40" s="318"/>
      <c r="F40" s="319"/>
      <c r="G40" s="2"/>
      <c r="H40" s="2"/>
      <c r="I40" s="2"/>
      <c r="J40" s="2"/>
      <c r="K40" s="2"/>
      <c r="L40" s="305"/>
      <c r="M40" s="2"/>
      <c r="N40" s="2"/>
      <c r="O40" s="2"/>
      <c r="P40" s="2"/>
      <c r="Q40" s="2"/>
      <c r="R40" s="2"/>
      <c r="S40" s="5"/>
      <c r="T40" s="2"/>
      <c r="U40" s="2"/>
    </row>
    <row r="41" spans="1:24" s="291" customFormat="1" ht="45.75" hidden="1" customHeight="1" thickBot="1" x14ac:dyDescent="0.25">
      <c r="A41" s="320" t="s">
        <v>63</v>
      </c>
      <c r="B41" s="321">
        <v>26618195.989999998</v>
      </c>
      <c r="C41" s="321">
        <v>24037520.32</v>
      </c>
      <c r="D41" s="321"/>
      <c r="E41" s="321"/>
      <c r="F41" s="322"/>
      <c r="G41" s="2"/>
      <c r="H41" s="2"/>
      <c r="I41" s="2"/>
      <c r="J41" s="2"/>
      <c r="K41" s="2"/>
      <c r="L41" s="305"/>
      <c r="M41" s="2"/>
      <c r="N41" s="2"/>
      <c r="O41" s="2"/>
      <c r="P41" s="2"/>
      <c r="Q41" s="2"/>
      <c r="R41" s="2"/>
      <c r="S41" s="5"/>
      <c r="T41" s="2"/>
      <c r="U41" s="2"/>
    </row>
    <row r="42" spans="1:24" s="291" customFormat="1" ht="45.75" hidden="1" customHeight="1" thickBot="1" x14ac:dyDescent="0.25">
      <c r="A42" s="320" t="s">
        <v>64</v>
      </c>
      <c r="B42" s="321">
        <v>1807911464.2400002</v>
      </c>
      <c r="C42" s="323">
        <v>1659853361.6500001</v>
      </c>
      <c r="D42" s="323"/>
      <c r="E42" s="323"/>
      <c r="F42" s="322"/>
      <c r="G42" s="2"/>
      <c r="H42" s="2"/>
      <c r="I42" s="2"/>
      <c r="J42" s="2"/>
      <c r="K42" s="2"/>
      <c r="L42" s="305"/>
      <c r="M42" s="2"/>
      <c r="N42" s="2"/>
      <c r="O42" s="2"/>
      <c r="P42" s="2"/>
      <c r="Q42" s="2"/>
      <c r="R42" s="2"/>
      <c r="S42" s="5"/>
      <c r="T42" s="2"/>
      <c r="U42" s="2"/>
    </row>
    <row r="43" spans="1:24" s="291" customFormat="1" ht="45.75" hidden="1" customHeight="1" thickBot="1" x14ac:dyDescent="0.25">
      <c r="A43" s="320" t="s">
        <v>65</v>
      </c>
      <c r="B43" s="321">
        <v>560029820</v>
      </c>
      <c r="C43" s="323">
        <v>120742101</v>
      </c>
      <c r="D43" s="323"/>
      <c r="E43" s="323"/>
      <c r="F43" s="322"/>
      <c r="G43" s="2"/>
      <c r="H43" s="2"/>
      <c r="I43" s="2"/>
      <c r="J43" s="2"/>
      <c r="K43" s="2"/>
      <c r="L43" s="305"/>
      <c r="M43" s="2"/>
      <c r="N43" s="2"/>
      <c r="O43" s="2"/>
      <c r="P43" s="2"/>
      <c r="Q43" s="2"/>
      <c r="R43" s="2"/>
      <c r="S43" s="5"/>
      <c r="T43" s="2"/>
      <c r="U43" s="2"/>
    </row>
    <row r="44" spans="1:24" s="291" customFormat="1" ht="45.75" hidden="1" customHeight="1" thickBot="1" x14ac:dyDescent="0.25">
      <c r="A44" s="316" t="s">
        <v>66</v>
      </c>
      <c r="B44" s="317">
        <v>361611871.38</v>
      </c>
      <c r="C44" s="318">
        <v>336554138.79999995</v>
      </c>
      <c r="D44" s="318"/>
      <c r="E44" s="318"/>
      <c r="F44" s="319"/>
      <c r="G44" s="2"/>
      <c r="H44" s="2"/>
      <c r="I44" s="2"/>
      <c r="J44" s="2"/>
      <c r="K44" s="2"/>
      <c r="L44" s="305"/>
      <c r="M44" s="2"/>
      <c r="N44" s="2"/>
      <c r="O44" s="2"/>
      <c r="P44" s="2"/>
      <c r="Q44" s="2"/>
      <c r="R44" s="2"/>
      <c r="S44" s="5"/>
      <c r="T44" s="2"/>
      <c r="U44" s="2"/>
    </row>
    <row r="45" spans="1:24" s="291" customFormat="1" ht="45.75" hidden="1" customHeight="1" thickBot="1" x14ac:dyDescent="0.2">
      <c r="A45" s="2"/>
      <c r="B45" s="5"/>
      <c r="E45" s="5"/>
      <c r="F45" s="250"/>
      <c r="G45" s="2"/>
      <c r="H45" s="2"/>
      <c r="I45" s="2"/>
      <c r="J45" s="2"/>
      <c r="K45" s="2"/>
      <c r="L45" s="305"/>
      <c r="M45" s="2"/>
      <c r="N45" s="2"/>
      <c r="O45" s="2"/>
      <c r="P45" s="2"/>
      <c r="Q45" s="2"/>
      <c r="R45" s="2"/>
      <c r="S45" s="5"/>
      <c r="T45" s="2"/>
      <c r="U45" s="2"/>
    </row>
    <row r="46" spans="1:24" s="291" customFormat="1" ht="45.75" hidden="1" customHeight="1" x14ac:dyDescent="0.2">
      <c r="A46" s="306" t="s">
        <v>14</v>
      </c>
      <c r="B46" s="307" t="s">
        <v>61</v>
      </c>
      <c r="C46" s="308" t="s">
        <v>67</v>
      </c>
      <c r="D46" s="309"/>
      <c r="E46" s="310"/>
      <c r="F46" s="250"/>
      <c r="G46" s="2"/>
      <c r="H46" s="2"/>
      <c r="I46" s="2"/>
      <c r="J46" s="2"/>
      <c r="K46" s="2"/>
      <c r="L46" s="305"/>
      <c r="M46" s="2"/>
      <c r="N46" s="2"/>
      <c r="O46" s="2"/>
      <c r="P46" s="2"/>
      <c r="Q46" s="2"/>
      <c r="R46" s="2"/>
      <c r="S46" s="5"/>
      <c r="T46" s="2"/>
      <c r="U46" s="2"/>
    </row>
    <row r="47" spans="1:24" s="291" customFormat="1" ht="45.75" hidden="1" customHeight="1" thickBot="1" x14ac:dyDescent="0.25">
      <c r="A47" s="311"/>
      <c r="B47" s="312"/>
      <c r="C47" s="313"/>
      <c r="D47" s="314"/>
      <c r="E47" s="315"/>
      <c r="F47" s="250"/>
      <c r="G47" s="2"/>
      <c r="H47" s="2"/>
      <c r="I47" s="2"/>
      <c r="J47" s="2"/>
      <c r="K47" s="2"/>
      <c r="L47" s="305"/>
      <c r="M47" s="2"/>
      <c r="N47" s="2"/>
      <c r="O47" s="2"/>
      <c r="P47" s="2"/>
      <c r="Q47" s="2"/>
      <c r="R47" s="2"/>
      <c r="S47" s="5"/>
      <c r="T47" s="2"/>
      <c r="U47" s="2"/>
    </row>
    <row r="48" spans="1:24" ht="45.75" hidden="1" customHeight="1" thickBot="1" x14ac:dyDescent="0.25">
      <c r="A48" s="324">
        <v>2272.61</v>
      </c>
      <c r="B48" s="315">
        <v>1304.3499999999999</v>
      </c>
      <c r="C48" s="325">
        <v>57.394361549055922</v>
      </c>
      <c r="D48" s="325"/>
      <c r="E48" s="315"/>
    </row>
    <row r="49" spans="1:20" ht="45.75" hidden="1" customHeight="1" x14ac:dyDescent="0.2"/>
    <row r="50" spans="1:20" ht="45.75" hidden="1" customHeight="1" x14ac:dyDescent="0.2"/>
    <row r="51" spans="1:20" ht="45.75" hidden="1" customHeight="1" x14ac:dyDescent="0.2"/>
    <row r="52" spans="1:20" ht="45.75" hidden="1" customHeight="1" x14ac:dyDescent="0.2"/>
    <row r="53" spans="1:20" ht="45.75" hidden="1" customHeight="1" x14ac:dyDescent="0.2"/>
    <row r="54" spans="1:20" ht="45.75" hidden="1" customHeight="1" x14ac:dyDescent="0.2"/>
    <row r="55" spans="1:20" ht="45.75" hidden="1" customHeight="1" thickBot="1" x14ac:dyDescent="0.25">
      <c r="A55" s="326" t="s">
        <v>14</v>
      </c>
      <c r="B55" s="327" t="s">
        <v>68</v>
      </c>
      <c r="C55" s="29" t="s">
        <v>69</v>
      </c>
      <c r="D55" s="328"/>
      <c r="E55" s="329"/>
      <c r="F55" s="330"/>
      <c r="G55" s="331"/>
      <c r="H55" s="332"/>
      <c r="I55" s="333"/>
      <c r="J55" s="333"/>
      <c r="K55" s="333"/>
      <c r="L55" s="334"/>
      <c r="S55" s="305"/>
      <c r="T55" s="335"/>
    </row>
    <row r="56" spans="1:20" ht="45.75" hidden="1" customHeight="1" thickTop="1" x14ac:dyDescent="0.2">
      <c r="A56" s="326"/>
      <c r="B56" s="336"/>
      <c r="C56" s="326"/>
      <c r="D56" s="337"/>
      <c r="E56" s="338"/>
      <c r="F56" s="339"/>
      <c r="G56" s="340"/>
      <c r="H56" s="341"/>
      <c r="I56" s="340"/>
      <c r="J56" s="340"/>
      <c r="K56" s="340"/>
      <c r="L56" s="342"/>
      <c r="S56" s="305"/>
      <c r="T56" s="335"/>
    </row>
    <row r="57" spans="1:20" ht="45.75" hidden="1" customHeight="1" x14ac:dyDescent="0.2">
      <c r="A57" s="326" t="s">
        <v>70</v>
      </c>
      <c r="B57" s="336">
        <v>23377.21</v>
      </c>
      <c r="C57" s="343">
        <v>25633.058297030002</v>
      </c>
      <c r="D57" s="344"/>
      <c r="E57" s="327"/>
      <c r="F57" s="339"/>
      <c r="G57" s="340"/>
      <c r="H57" s="341"/>
      <c r="I57" s="340"/>
      <c r="J57" s="340"/>
      <c r="K57" s="340"/>
      <c r="L57" s="342"/>
      <c r="S57" s="305"/>
      <c r="T57" s="335"/>
    </row>
    <row r="58" spans="1:20" ht="45.75" hidden="1" customHeight="1" x14ac:dyDescent="0.2">
      <c r="A58" s="326" t="s">
        <v>10</v>
      </c>
      <c r="B58" s="336">
        <v>14084.97</v>
      </c>
      <c r="C58" s="343">
        <v>16258.63813388</v>
      </c>
      <c r="D58" s="345"/>
      <c r="E58" s="346"/>
      <c r="F58" s="339"/>
      <c r="G58" s="340"/>
      <c r="H58" s="341"/>
      <c r="I58" s="340"/>
      <c r="J58" s="340"/>
      <c r="K58" s="340"/>
      <c r="L58" s="342"/>
      <c r="S58" s="305"/>
      <c r="T58" s="335"/>
    </row>
    <row r="59" spans="1:20" ht="45.75" hidden="1" customHeight="1" x14ac:dyDescent="0.2">
      <c r="A59" s="326" t="s">
        <v>11</v>
      </c>
      <c r="B59" s="336">
        <v>9292.24</v>
      </c>
      <c r="C59" s="343">
        <v>9374.42016315</v>
      </c>
      <c r="D59" s="344"/>
      <c r="E59" s="327"/>
      <c r="F59" s="339"/>
      <c r="G59" s="340"/>
      <c r="H59" s="341"/>
      <c r="I59" s="340"/>
      <c r="J59" s="340"/>
      <c r="K59" s="340"/>
      <c r="L59" s="342"/>
      <c r="S59" s="305"/>
      <c r="T59" s="335"/>
    </row>
    <row r="60" spans="1:20" ht="45.75" hidden="1" customHeight="1" x14ac:dyDescent="0.2">
      <c r="A60" s="291"/>
      <c r="B60" s="347"/>
      <c r="C60" s="348"/>
      <c r="D60" s="347"/>
      <c r="E60" s="347"/>
      <c r="F60" s="339"/>
      <c r="G60" s="340"/>
      <c r="H60" s="341"/>
      <c r="I60" s="340"/>
      <c r="J60" s="340"/>
      <c r="K60" s="340"/>
      <c r="L60" s="342"/>
      <c r="S60" s="305"/>
      <c r="T60" s="335"/>
    </row>
    <row r="61" spans="1:20" ht="45.75" hidden="1" customHeight="1" x14ac:dyDescent="0.2">
      <c r="A61" s="291"/>
      <c r="B61" s="347"/>
      <c r="C61" s="348"/>
      <c r="D61" s="347"/>
      <c r="E61" s="347"/>
      <c r="F61" s="339"/>
      <c r="G61" s="340"/>
      <c r="H61" s="341"/>
      <c r="I61" s="340"/>
      <c r="J61" s="340"/>
      <c r="K61" s="340"/>
      <c r="L61" s="342"/>
      <c r="S61" s="305"/>
      <c r="T61" s="335"/>
    </row>
    <row r="62" spans="1:20" ht="45.75" hidden="1" customHeight="1" x14ac:dyDescent="0.2">
      <c r="A62" s="291"/>
      <c r="B62" s="347"/>
      <c r="C62" s="348"/>
      <c r="D62" s="347"/>
      <c r="E62" s="347"/>
      <c r="F62" s="349"/>
      <c r="G62" s="350"/>
      <c r="H62" s="351"/>
      <c r="I62" s="350"/>
      <c r="J62" s="350"/>
      <c r="K62" s="350"/>
      <c r="L62" s="352"/>
      <c r="S62" s="305"/>
      <c r="T62" s="335"/>
    </row>
    <row r="63" spans="1:20" ht="45.75" hidden="1" customHeight="1" x14ac:dyDescent="0.2">
      <c r="A63" s="291"/>
      <c r="B63" s="347"/>
      <c r="C63" s="348"/>
      <c r="D63" s="347"/>
      <c r="E63" s="347"/>
      <c r="F63" s="353"/>
      <c r="G63" s="340"/>
      <c r="H63" s="354"/>
      <c r="I63" s="355"/>
      <c r="J63" s="355"/>
      <c r="K63" s="355"/>
      <c r="L63" s="356"/>
      <c r="M63" s="357"/>
      <c r="N63" s="358"/>
      <c r="S63" s="305"/>
      <c r="T63" s="335"/>
    </row>
    <row r="64" spans="1:20" ht="45.75" hidden="1" customHeight="1" x14ac:dyDescent="0.2">
      <c r="A64" s="291"/>
      <c r="F64" s="359"/>
      <c r="G64" s="360"/>
      <c r="H64" s="361"/>
      <c r="I64" s="360"/>
      <c r="J64" s="360"/>
      <c r="K64" s="360"/>
      <c r="L64" s="362"/>
      <c r="S64" s="305"/>
      <c r="T64" s="335"/>
    </row>
    <row r="65" spans="1:19" ht="45.75" hidden="1" customHeight="1" x14ac:dyDescent="0.2">
      <c r="A65" s="291"/>
      <c r="B65" s="347"/>
      <c r="C65" s="348"/>
      <c r="D65" s="347"/>
      <c r="E65" s="347"/>
      <c r="F65" s="38"/>
      <c r="L65" s="363"/>
    </row>
    <row r="66" spans="1:19" ht="45.75" hidden="1" customHeight="1" thickBot="1" x14ac:dyDescent="0.2">
      <c r="A66" s="364" t="s">
        <v>71</v>
      </c>
      <c r="B66" s="347"/>
      <c r="C66" s="348"/>
      <c r="D66" s="347"/>
      <c r="E66" s="347"/>
      <c r="F66" s="38"/>
      <c r="L66" s="363"/>
    </row>
    <row r="67" spans="1:19" s="371" customFormat="1" ht="45.75" hidden="1" customHeight="1" x14ac:dyDescent="0.2">
      <c r="A67" s="365" t="s">
        <v>1</v>
      </c>
      <c r="B67" s="366" t="s">
        <v>14</v>
      </c>
      <c r="C67" s="367" t="s">
        <v>61</v>
      </c>
      <c r="D67" s="366"/>
      <c r="E67" s="310"/>
      <c r="F67" s="368"/>
      <c r="G67" s="368"/>
      <c r="H67" s="369"/>
      <c r="I67" s="370"/>
      <c r="J67" s="370"/>
      <c r="K67" s="370"/>
      <c r="L67" s="305"/>
      <c r="M67" s="2"/>
      <c r="N67" s="2"/>
      <c r="S67" s="5"/>
    </row>
    <row r="68" spans="1:19" s="371" customFormat="1" ht="45.75" hidden="1" customHeight="1" thickBot="1" x14ac:dyDescent="0.25">
      <c r="A68" s="372" t="s">
        <v>70</v>
      </c>
      <c r="B68" s="321">
        <f>+B69+B70</f>
        <v>35278846737.209999</v>
      </c>
      <c r="C68" s="321">
        <f>+C69+C70</f>
        <v>27657143794.700001</v>
      </c>
      <c r="D68" s="373"/>
      <c r="E68" s="374"/>
      <c r="F68" s="321"/>
      <c r="G68" s="375"/>
      <c r="H68" s="376"/>
      <c r="I68" s="377"/>
      <c r="J68" s="377"/>
      <c r="K68" s="377"/>
      <c r="L68" s="305"/>
      <c r="M68" s="2"/>
      <c r="N68" s="2"/>
      <c r="S68" s="5"/>
    </row>
    <row r="69" spans="1:19" s="371" customFormat="1" ht="45.75" hidden="1" customHeight="1" thickBot="1" x14ac:dyDescent="0.25">
      <c r="A69" s="372" t="s">
        <v>10</v>
      </c>
      <c r="B69" s="321">
        <f>+B17</f>
        <v>22017851263.459999</v>
      </c>
      <c r="C69" s="378">
        <f>+E17</f>
        <v>19058743514.91</v>
      </c>
      <c r="D69" s="373"/>
      <c r="E69" s="375"/>
      <c r="F69" s="378"/>
      <c r="G69" s="375"/>
      <c r="H69" s="376"/>
      <c r="I69" s="377"/>
      <c r="J69" s="377"/>
      <c r="K69" s="377"/>
      <c r="L69" s="305"/>
      <c r="M69" s="2"/>
      <c r="N69" s="2"/>
      <c r="S69" s="5"/>
    </row>
    <row r="70" spans="1:19" s="371" customFormat="1" ht="45.75" hidden="1" customHeight="1" thickBot="1" x14ac:dyDescent="0.25">
      <c r="A70" s="372" t="s">
        <v>11</v>
      </c>
      <c r="B70" s="321">
        <f>+B18</f>
        <v>13260995473.75</v>
      </c>
      <c r="C70" s="378">
        <f>+E18</f>
        <v>8598400279.7900009</v>
      </c>
      <c r="D70" s="373"/>
      <c r="E70" s="374"/>
      <c r="F70" s="378"/>
      <c r="G70" s="375"/>
      <c r="H70" s="379"/>
      <c r="I70" s="380"/>
      <c r="J70" s="380"/>
      <c r="K70" s="380"/>
      <c r="L70" s="305"/>
      <c r="M70" s="2"/>
      <c r="N70" s="2"/>
      <c r="S70" s="5"/>
    </row>
    <row r="71" spans="1:19" s="371" customFormat="1" ht="45.75" hidden="1" customHeight="1" x14ac:dyDescent="0.2">
      <c r="B71" s="5"/>
      <c r="C71" s="291"/>
      <c r="D71" s="5"/>
      <c r="E71" s="5"/>
      <c r="F71" s="250"/>
      <c r="G71" s="2"/>
      <c r="L71" s="305"/>
      <c r="M71" s="2"/>
      <c r="N71" s="2"/>
      <c r="S71" s="5"/>
    </row>
    <row r="72" spans="1:19" s="371" customFormat="1" ht="45.75" hidden="1" customHeight="1" x14ac:dyDescent="0.2">
      <c r="A72" s="381" t="s">
        <v>1</v>
      </c>
      <c r="B72" s="382" t="s">
        <v>14</v>
      </c>
      <c r="C72" s="383" t="s">
        <v>61</v>
      </c>
      <c r="D72" s="382"/>
      <c r="E72" s="338"/>
      <c r="F72" s="384"/>
      <c r="G72" s="2"/>
      <c r="L72" s="305"/>
      <c r="M72" s="2"/>
      <c r="N72" s="2"/>
      <c r="S72" s="5"/>
    </row>
    <row r="73" spans="1:19" s="371" customFormat="1" ht="45.75" hidden="1" customHeight="1" x14ac:dyDescent="0.2">
      <c r="A73" s="385"/>
      <c r="B73" s="386"/>
      <c r="C73" s="387"/>
      <c r="D73" s="386"/>
      <c r="E73" s="338"/>
      <c r="F73" s="384"/>
      <c r="G73" s="2"/>
      <c r="L73" s="305"/>
      <c r="M73" s="2"/>
      <c r="N73" s="2"/>
      <c r="S73" s="5"/>
    </row>
    <row r="74" spans="1:19" s="391" customFormat="1" ht="45.75" hidden="1" customHeight="1" x14ac:dyDescent="0.2">
      <c r="A74" s="388" t="s">
        <v>9</v>
      </c>
      <c r="B74" s="389" t="e">
        <f>+#REF!</f>
        <v>#REF!</v>
      </c>
      <c r="C74" s="389" t="e">
        <f>+#REF!</f>
        <v>#REF!</v>
      </c>
      <c r="D74" s="390"/>
      <c r="E74" s="389"/>
      <c r="F74" s="271"/>
      <c r="G74" s="16"/>
      <c r="L74" s="392"/>
      <c r="M74" s="16"/>
      <c r="N74" s="16"/>
      <c r="S74" s="393"/>
    </row>
    <row r="75" spans="1:19" s="391" customFormat="1" ht="45.75" hidden="1" customHeight="1" x14ac:dyDescent="0.2">
      <c r="A75" s="388" t="s">
        <v>62</v>
      </c>
      <c r="B75" s="389" t="e">
        <f>+#REF!</f>
        <v>#REF!</v>
      </c>
      <c r="C75" s="389" t="e">
        <f>+#REF!</f>
        <v>#REF!</v>
      </c>
      <c r="D75" s="390"/>
      <c r="E75" s="389"/>
      <c r="F75" s="271"/>
      <c r="G75" s="16"/>
      <c r="L75" s="392"/>
      <c r="M75" s="16"/>
      <c r="N75" s="16"/>
      <c r="S75" s="393"/>
    </row>
    <row r="76" spans="1:19" s="371" customFormat="1" ht="45.75" hidden="1" customHeight="1" x14ac:dyDescent="0.2">
      <c r="A76" s="394" t="s">
        <v>72</v>
      </c>
      <c r="B76" s="395" t="e">
        <f>+#REF!</f>
        <v>#REF!</v>
      </c>
      <c r="C76" s="395" t="e">
        <f>+#REF!</f>
        <v>#REF!</v>
      </c>
      <c r="D76" s="396"/>
      <c r="E76" s="395"/>
      <c r="F76" s="397"/>
      <c r="G76" s="2"/>
      <c r="L76" s="305"/>
      <c r="M76" s="2"/>
      <c r="N76" s="2"/>
      <c r="S76" s="5"/>
    </row>
    <row r="77" spans="1:19" s="371" customFormat="1" ht="45.75" hidden="1" customHeight="1" x14ac:dyDescent="0.2">
      <c r="A77" s="394" t="s">
        <v>73</v>
      </c>
      <c r="B77" s="395" t="e">
        <f>+#REF!</f>
        <v>#REF!</v>
      </c>
      <c r="C77" s="395" t="e">
        <f>+#REF!</f>
        <v>#REF!</v>
      </c>
      <c r="D77" s="396"/>
      <c r="E77" s="395"/>
      <c r="F77" s="397"/>
      <c r="G77" s="2"/>
      <c r="L77" s="305"/>
      <c r="M77" s="2"/>
      <c r="N77" s="2"/>
      <c r="S77" s="5"/>
    </row>
    <row r="78" spans="1:19" s="371" customFormat="1" ht="45.75" hidden="1" customHeight="1" x14ac:dyDescent="0.2">
      <c r="A78" s="394" t="s">
        <v>74</v>
      </c>
      <c r="B78" s="395" t="e">
        <f>+#REF!</f>
        <v>#REF!</v>
      </c>
      <c r="C78" s="395" t="e">
        <f>+#REF!</f>
        <v>#REF!</v>
      </c>
      <c r="D78" s="396"/>
      <c r="E78" s="395"/>
      <c r="F78" s="397"/>
      <c r="G78" s="2"/>
      <c r="L78" s="305"/>
      <c r="M78" s="2"/>
      <c r="N78" s="2"/>
      <c r="S78" s="5"/>
    </row>
    <row r="79" spans="1:19" s="371" customFormat="1" ht="45.75" hidden="1" customHeight="1" x14ac:dyDescent="0.2">
      <c r="A79" s="394" t="s">
        <v>75</v>
      </c>
      <c r="B79" s="395" t="e">
        <f>+#REF!</f>
        <v>#REF!</v>
      </c>
      <c r="C79" s="395" t="e">
        <f>+#REF!</f>
        <v>#REF!</v>
      </c>
      <c r="D79" s="396"/>
      <c r="E79" s="395"/>
      <c r="F79" s="397"/>
      <c r="G79" s="2"/>
      <c r="L79" s="305"/>
      <c r="M79" s="2"/>
      <c r="N79" s="2"/>
      <c r="S79" s="5"/>
    </row>
    <row r="80" spans="1:19" s="391" customFormat="1" ht="45.75" hidden="1" customHeight="1" x14ac:dyDescent="0.2">
      <c r="A80" s="398" t="s">
        <v>76</v>
      </c>
      <c r="B80" s="389" t="e">
        <f>+#REF!</f>
        <v>#REF!</v>
      </c>
      <c r="C80" s="389" t="e">
        <f>+#REF!</f>
        <v>#REF!</v>
      </c>
      <c r="D80" s="390"/>
      <c r="E80" s="389"/>
      <c r="F80" s="271"/>
      <c r="G80" s="16"/>
      <c r="L80" s="392"/>
      <c r="M80" s="16"/>
      <c r="N80" s="16"/>
      <c r="S80" s="393"/>
    </row>
    <row r="81" spans="1:19" s="371" customFormat="1" ht="45.75" hidden="1" customHeight="1" x14ac:dyDescent="0.2">
      <c r="A81" s="399" t="s">
        <v>73</v>
      </c>
      <c r="B81" s="395" t="e">
        <f>+#REF!</f>
        <v>#REF!</v>
      </c>
      <c r="C81" s="395" t="e">
        <f>+#REF!</f>
        <v>#REF!</v>
      </c>
      <c r="D81" s="396"/>
      <c r="E81" s="395"/>
      <c r="F81" s="397"/>
      <c r="G81" s="2"/>
      <c r="L81" s="305"/>
      <c r="M81" s="2"/>
      <c r="N81" s="2"/>
      <c r="S81" s="5"/>
    </row>
    <row r="82" spans="1:19" s="371" customFormat="1" ht="45.75" hidden="1" customHeight="1" x14ac:dyDescent="0.2">
      <c r="A82" s="399" t="s">
        <v>74</v>
      </c>
      <c r="B82" s="395" t="e">
        <f>+#REF!</f>
        <v>#REF!</v>
      </c>
      <c r="C82" s="395" t="e">
        <f>+#REF!</f>
        <v>#REF!</v>
      </c>
      <c r="D82" s="396"/>
      <c r="E82" s="395"/>
      <c r="F82" s="397"/>
      <c r="G82" s="2"/>
      <c r="L82" s="305"/>
      <c r="M82" s="2"/>
      <c r="N82" s="2"/>
      <c r="S82" s="5"/>
    </row>
    <row r="83" spans="1:19" ht="45.75" hidden="1" customHeight="1" x14ac:dyDescent="0.2"/>
    <row r="84" spans="1:19" ht="45.75" hidden="1" customHeight="1" x14ac:dyDescent="0.2"/>
    <row r="85" spans="1:19" ht="45.75" hidden="1" customHeight="1" x14ac:dyDescent="0.2"/>
    <row r="86" spans="1:19" ht="45.75" hidden="1" customHeight="1" thickBot="1" x14ac:dyDescent="0.2">
      <c r="A86" s="400" t="s">
        <v>77</v>
      </c>
    </row>
    <row r="87" spans="1:19" ht="45.75" hidden="1" customHeight="1" thickBot="1" x14ac:dyDescent="0.25">
      <c r="A87" s="306" t="s">
        <v>1</v>
      </c>
      <c r="B87" s="307" t="s">
        <v>14</v>
      </c>
      <c r="C87" s="401" t="s">
        <v>7</v>
      </c>
      <c r="D87" s="402"/>
      <c r="E87" s="403"/>
      <c r="F87" s="404"/>
      <c r="G87" s="405"/>
      <c r="H87" s="402"/>
      <c r="I87" s="402"/>
      <c r="J87" s="402"/>
      <c r="K87" s="402"/>
      <c r="L87" s="403"/>
      <c r="M87" s="404"/>
      <c r="N87" s="307"/>
      <c r="O87" s="308"/>
      <c r="P87" s="406"/>
      <c r="Q87" s="406"/>
      <c r="R87" s="406"/>
      <c r="S87" s="2"/>
    </row>
    <row r="88" spans="1:19" ht="45.75" hidden="1" customHeight="1" x14ac:dyDescent="0.2">
      <c r="A88" s="407"/>
      <c r="B88" s="408"/>
      <c r="C88" s="307" t="s">
        <v>78</v>
      </c>
      <c r="D88" s="307"/>
      <c r="E88" s="368"/>
      <c r="F88" s="306"/>
      <c r="G88" s="308"/>
      <c r="H88" s="307"/>
      <c r="I88" s="409"/>
      <c r="J88" s="409"/>
      <c r="K88" s="409"/>
      <c r="L88" s="368"/>
      <c r="M88" s="306"/>
      <c r="N88" s="408"/>
      <c r="O88" s="410"/>
      <c r="P88" s="406"/>
      <c r="Q88" s="406"/>
      <c r="R88" s="406"/>
      <c r="S88" s="2"/>
    </row>
    <row r="89" spans="1:19" ht="45.75" hidden="1" customHeight="1" x14ac:dyDescent="0.2">
      <c r="A89" s="407"/>
      <c r="B89" s="408"/>
      <c r="C89" s="408"/>
      <c r="D89" s="408"/>
      <c r="E89" s="368"/>
      <c r="F89" s="407"/>
      <c r="G89" s="410"/>
      <c r="H89" s="408"/>
      <c r="I89" s="409"/>
      <c r="J89" s="409"/>
      <c r="K89" s="409"/>
      <c r="L89" s="368"/>
      <c r="M89" s="407"/>
      <c r="N89" s="408"/>
      <c r="O89" s="410"/>
      <c r="P89" s="406"/>
      <c r="Q89" s="406"/>
      <c r="R89" s="406"/>
      <c r="S89" s="2"/>
    </row>
    <row r="90" spans="1:19" ht="45.75" hidden="1" customHeight="1" thickBot="1" x14ac:dyDescent="0.25">
      <c r="A90" s="311"/>
      <c r="B90" s="312"/>
      <c r="C90" s="312"/>
      <c r="D90" s="312"/>
      <c r="E90" s="411"/>
      <c r="F90" s="311"/>
      <c r="G90" s="313"/>
      <c r="H90" s="312"/>
      <c r="I90" s="315"/>
      <c r="J90" s="315"/>
      <c r="K90" s="315"/>
      <c r="L90" s="314"/>
      <c r="M90" s="311"/>
      <c r="N90" s="312"/>
      <c r="O90" s="313"/>
      <c r="P90" s="406"/>
      <c r="Q90" s="406"/>
      <c r="R90" s="406"/>
      <c r="S90" s="2"/>
    </row>
    <row r="91" spans="1:19" ht="45.75" hidden="1" customHeight="1" thickBot="1" x14ac:dyDescent="0.25">
      <c r="A91" s="412" t="s">
        <v>9</v>
      </c>
      <c r="B91" s="413">
        <f>+B92+B93</f>
        <v>35278846737.209999</v>
      </c>
      <c r="C91" s="413">
        <f>+C92+C93</f>
        <v>27657143794.700001</v>
      </c>
      <c r="D91" s="414"/>
      <c r="E91" s="373"/>
      <c r="F91" s="415"/>
      <c r="G91" s="413"/>
      <c r="H91" s="416"/>
      <c r="I91" s="416"/>
      <c r="J91" s="416"/>
      <c r="K91" s="416"/>
      <c r="L91" s="314"/>
      <c r="M91" s="415"/>
      <c r="N91" s="413"/>
      <c r="O91" s="413"/>
      <c r="P91" s="417"/>
      <c r="Q91" s="417"/>
      <c r="R91" s="417"/>
      <c r="S91" s="2"/>
    </row>
    <row r="92" spans="1:19" ht="45.75" hidden="1" customHeight="1" thickBot="1" x14ac:dyDescent="0.25">
      <c r="A92" s="412" t="s">
        <v>10</v>
      </c>
      <c r="B92" s="413">
        <f>+B17</f>
        <v>22017851263.459999</v>
      </c>
      <c r="C92" s="413">
        <f>+E17</f>
        <v>19058743514.91</v>
      </c>
      <c r="D92" s="414"/>
      <c r="E92" s="373"/>
      <c r="F92" s="415"/>
      <c r="G92" s="413"/>
      <c r="H92" s="416"/>
      <c r="I92" s="416"/>
      <c r="J92" s="416"/>
      <c r="K92" s="416"/>
      <c r="L92" s="314"/>
      <c r="M92" s="415"/>
      <c r="N92" s="413"/>
      <c r="O92" s="413"/>
      <c r="P92" s="417"/>
      <c r="Q92" s="417"/>
      <c r="R92" s="417"/>
      <c r="S92" s="2"/>
    </row>
    <row r="93" spans="1:19" ht="45.75" hidden="1" customHeight="1" thickBot="1" x14ac:dyDescent="0.25">
      <c r="A93" s="412" t="s">
        <v>11</v>
      </c>
      <c r="B93" s="413">
        <f>+B18</f>
        <v>13260995473.75</v>
      </c>
      <c r="C93" s="413">
        <f>+E18</f>
        <v>8598400279.7900009</v>
      </c>
      <c r="D93" s="414"/>
      <c r="E93" s="373"/>
      <c r="F93" s="415"/>
      <c r="G93" s="413"/>
      <c r="H93" s="416"/>
      <c r="I93" s="416"/>
      <c r="J93" s="416"/>
      <c r="K93" s="416"/>
      <c r="L93" s="314"/>
      <c r="M93" s="415"/>
      <c r="N93" s="413"/>
      <c r="O93" s="413"/>
      <c r="P93" s="417"/>
      <c r="Q93" s="417"/>
      <c r="R93" s="417"/>
      <c r="S93" s="2"/>
    </row>
    <row r="94" spans="1:19" ht="45.75" hidden="1" customHeight="1" x14ac:dyDescent="0.2">
      <c r="C94" s="5"/>
      <c r="D94" s="250"/>
      <c r="E94" s="2"/>
      <c r="F94" s="2"/>
      <c r="G94" s="305"/>
      <c r="L94" s="2"/>
      <c r="N94" s="291"/>
      <c r="O94" s="5"/>
      <c r="P94" s="5"/>
      <c r="Q94" s="5"/>
      <c r="R94" s="5"/>
      <c r="S94" s="2"/>
    </row>
    <row r="95" spans="1:19" ht="45.75" hidden="1" customHeight="1" x14ac:dyDescent="0.2">
      <c r="A95" s="400" t="s">
        <v>79</v>
      </c>
      <c r="C95" s="5"/>
      <c r="D95" s="250"/>
      <c r="E95" s="2"/>
      <c r="F95" s="2"/>
      <c r="G95" s="305"/>
      <c r="L95" s="2"/>
      <c r="N95" s="291"/>
      <c r="O95" s="5"/>
      <c r="P95" s="5"/>
      <c r="Q95" s="5"/>
      <c r="R95" s="5"/>
      <c r="S95" s="2"/>
    </row>
    <row r="96" spans="1:19" ht="45.75" hidden="1" customHeight="1" x14ac:dyDescent="0.2">
      <c r="A96" s="418" t="s">
        <v>1</v>
      </c>
      <c r="B96" s="382" t="s">
        <v>14</v>
      </c>
      <c r="C96" s="338" t="s">
        <v>7</v>
      </c>
      <c r="D96" s="384"/>
      <c r="E96" s="419"/>
      <c r="F96" s="420"/>
      <c r="G96" s="305"/>
      <c r="L96" s="2"/>
      <c r="N96" s="384"/>
      <c r="O96" s="382"/>
      <c r="P96" s="421"/>
      <c r="Q96" s="421"/>
      <c r="R96" s="421"/>
      <c r="S96" s="2"/>
    </row>
    <row r="97" spans="1:19" ht="45.75" hidden="1" customHeight="1" x14ac:dyDescent="0.2">
      <c r="A97" s="422"/>
      <c r="B97" s="386"/>
      <c r="C97" s="338" t="s">
        <v>78</v>
      </c>
      <c r="D97" s="384"/>
      <c r="E97" s="384"/>
      <c r="F97" s="423"/>
      <c r="G97" s="305"/>
      <c r="L97" s="2"/>
      <c r="N97" s="384"/>
      <c r="O97" s="386"/>
      <c r="P97" s="421"/>
      <c r="Q97" s="421"/>
      <c r="R97" s="421"/>
      <c r="S97" s="2"/>
    </row>
    <row r="98" spans="1:19" s="16" customFormat="1" ht="45.75" hidden="1" customHeight="1" x14ac:dyDescent="0.2">
      <c r="A98" s="424" t="s">
        <v>9</v>
      </c>
      <c r="B98" s="344" t="e">
        <f>+#REF!</f>
        <v>#REF!</v>
      </c>
      <c r="C98" s="344" t="e">
        <f>+#REF!</f>
        <v>#REF!</v>
      </c>
      <c r="D98" s="425"/>
      <c r="E98" s="389"/>
      <c r="F98" s="426"/>
      <c r="G98" s="392"/>
      <c r="N98" s="344"/>
      <c r="O98" s="344"/>
      <c r="P98" s="427"/>
      <c r="Q98" s="427"/>
      <c r="R98" s="427"/>
    </row>
    <row r="99" spans="1:19" s="16" customFormat="1" ht="45.75" hidden="1" customHeight="1" x14ac:dyDescent="0.2">
      <c r="A99" s="424" t="s">
        <v>62</v>
      </c>
      <c r="B99" s="344" t="e">
        <f>+#REF!</f>
        <v>#REF!</v>
      </c>
      <c r="C99" s="344" t="e">
        <f>+#REF!</f>
        <v>#REF!</v>
      </c>
      <c r="D99" s="425"/>
      <c r="E99" s="389"/>
      <c r="F99" s="426"/>
      <c r="G99" s="392"/>
      <c r="N99" s="344"/>
      <c r="O99" s="344"/>
      <c r="P99" s="427"/>
      <c r="Q99" s="427"/>
      <c r="R99" s="427"/>
    </row>
    <row r="100" spans="1:19" ht="45.75" hidden="1" customHeight="1" x14ac:dyDescent="0.2">
      <c r="A100" s="428" t="s">
        <v>72</v>
      </c>
      <c r="B100" s="344" t="e">
        <f>+#REF!</f>
        <v>#REF!</v>
      </c>
      <c r="C100" s="344" t="e">
        <f>+#REF!</f>
        <v>#REF!</v>
      </c>
      <c r="D100" s="429"/>
      <c r="E100" s="395"/>
      <c r="F100" s="430"/>
      <c r="G100" s="305"/>
      <c r="L100" s="2"/>
      <c r="N100" s="344"/>
      <c r="O100" s="344"/>
      <c r="P100" s="427"/>
      <c r="Q100" s="427"/>
      <c r="R100" s="427"/>
      <c r="S100" s="2"/>
    </row>
    <row r="101" spans="1:19" ht="45.75" hidden="1" customHeight="1" x14ac:dyDescent="0.2">
      <c r="A101" s="428" t="s">
        <v>73</v>
      </c>
      <c r="B101" s="344" t="e">
        <f>+#REF!</f>
        <v>#REF!</v>
      </c>
      <c r="C101" s="344" t="e">
        <f>+#REF!</f>
        <v>#REF!</v>
      </c>
      <c r="D101" s="429"/>
      <c r="E101" s="395"/>
      <c r="F101" s="430"/>
      <c r="G101" s="305"/>
      <c r="L101" s="2"/>
      <c r="N101" s="344"/>
      <c r="O101" s="344"/>
      <c r="P101" s="427"/>
      <c r="Q101" s="427"/>
      <c r="R101" s="427"/>
      <c r="S101" s="2"/>
    </row>
    <row r="102" spans="1:19" ht="45.75" hidden="1" customHeight="1" x14ac:dyDescent="0.2">
      <c r="A102" s="428" t="s">
        <v>74</v>
      </c>
      <c r="B102" s="344" t="e">
        <f>+#REF!</f>
        <v>#REF!</v>
      </c>
      <c r="C102" s="344" t="e">
        <f>+#REF!</f>
        <v>#REF!</v>
      </c>
      <c r="D102" s="429"/>
      <c r="E102" s="395"/>
      <c r="F102" s="430"/>
      <c r="G102" s="305"/>
      <c r="L102" s="2"/>
      <c r="N102" s="344"/>
      <c r="O102" s="344"/>
      <c r="P102" s="427"/>
      <c r="Q102" s="427"/>
      <c r="R102" s="427"/>
      <c r="S102" s="2"/>
    </row>
    <row r="103" spans="1:19" ht="45.75" hidden="1" customHeight="1" x14ac:dyDescent="0.2">
      <c r="A103" s="428" t="s">
        <v>75</v>
      </c>
      <c r="B103" s="344" t="e">
        <f>+#REF!</f>
        <v>#REF!</v>
      </c>
      <c r="C103" s="344" t="e">
        <f>+#REF!</f>
        <v>#REF!</v>
      </c>
      <c r="D103" s="429"/>
      <c r="E103" s="395"/>
      <c r="F103" s="430"/>
      <c r="G103" s="305"/>
      <c r="L103" s="2"/>
      <c r="N103" s="344"/>
      <c r="O103" s="344"/>
      <c r="P103" s="427"/>
      <c r="Q103" s="427"/>
      <c r="R103" s="427"/>
      <c r="S103" s="2"/>
    </row>
    <row r="104" spans="1:19" s="16" customFormat="1" ht="45.75" hidden="1" customHeight="1" x14ac:dyDescent="0.2">
      <c r="A104" s="424" t="s">
        <v>76</v>
      </c>
      <c r="B104" s="344" t="e">
        <f>+#REF!</f>
        <v>#REF!</v>
      </c>
      <c r="C104" s="344" t="e">
        <f>+#REF!</f>
        <v>#REF!</v>
      </c>
      <c r="D104" s="425"/>
      <c r="E104" s="389"/>
      <c r="F104" s="426"/>
      <c r="G104" s="392"/>
      <c r="N104" s="344"/>
      <c r="O104" s="344"/>
      <c r="P104" s="427"/>
      <c r="Q104" s="427"/>
      <c r="R104" s="427"/>
    </row>
    <row r="105" spans="1:19" ht="45.75" hidden="1" customHeight="1" x14ac:dyDescent="0.2">
      <c r="A105" s="428" t="s">
        <v>73</v>
      </c>
      <c r="B105" s="344" t="e">
        <f>+#REF!</f>
        <v>#REF!</v>
      </c>
      <c r="C105" s="344" t="e">
        <f>+#REF!</f>
        <v>#REF!</v>
      </c>
      <c r="D105" s="429"/>
      <c r="E105" s="395"/>
      <c r="F105" s="430"/>
      <c r="G105" s="305"/>
      <c r="L105" s="2"/>
      <c r="N105" s="344"/>
      <c r="O105" s="344"/>
      <c r="P105" s="427"/>
      <c r="Q105" s="427"/>
      <c r="R105" s="427"/>
      <c r="S105" s="2"/>
    </row>
    <row r="106" spans="1:19" s="431" customFormat="1" ht="45.75" hidden="1" customHeight="1" x14ac:dyDescent="0.2">
      <c r="A106" s="428" t="s">
        <v>74</v>
      </c>
      <c r="B106" s="344" t="e">
        <f>+#REF!</f>
        <v>#REF!</v>
      </c>
      <c r="C106" s="344" t="e">
        <f>+#REF!</f>
        <v>#REF!</v>
      </c>
      <c r="D106" s="429"/>
      <c r="E106" s="395"/>
      <c r="F106" s="430"/>
      <c r="G106" s="305"/>
      <c r="H106" s="2"/>
      <c r="I106" s="2"/>
      <c r="J106" s="2"/>
      <c r="K106" s="2"/>
      <c r="L106" s="2"/>
      <c r="N106" s="344"/>
      <c r="O106" s="344"/>
      <c r="P106" s="427"/>
      <c r="Q106" s="427"/>
      <c r="R106" s="427"/>
    </row>
    <row r="107" spans="1:19" s="431" customFormat="1" ht="45.75" hidden="1" customHeight="1" x14ac:dyDescent="0.2">
      <c r="A107" s="2"/>
      <c r="B107" s="5"/>
      <c r="C107" s="291"/>
      <c r="D107" s="5"/>
      <c r="E107" s="5"/>
      <c r="F107" s="250"/>
      <c r="G107" s="2"/>
      <c r="H107" s="2"/>
      <c r="I107" s="2"/>
      <c r="J107" s="2"/>
      <c r="K107" s="2"/>
      <c r="L107" s="305"/>
      <c r="M107" s="2"/>
      <c r="N107" s="2"/>
      <c r="S107" s="5"/>
    </row>
    <row r="108" spans="1:19" s="431" customFormat="1" ht="45.75" hidden="1" customHeight="1" thickBot="1" x14ac:dyDescent="0.2">
      <c r="A108" s="431" t="s">
        <v>80</v>
      </c>
      <c r="B108" s="5"/>
      <c r="C108" s="291"/>
      <c r="D108" s="5"/>
      <c r="E108" s="5"/>
      <c r="F108" s="250"/>
      <c r="G108" s="2"/>
      <c r="L108" s="305"/>
      <c r="M108" s="2"/>
      <c r="N108" s="2"/>
      <c r="S108" s="5"/>
    </row>
    <row r="109" spans="1:19" s="431" customFormat="1" ht="45.75" hidden="1" customHeight="1" thickBot="1" x14ac:dyDescent="0.25">
      <c r="A109" s="432" t="s">
        <v>1</v>
      </c>
      <c r="B109" s="307" t="s">
        <v>14</v>
      </c>
      <c r="C109" s="308" t="s">
        <v>16</v>
      </c>
      <c r="D109" s="401"/>
      <c r="E109" s="402"/>
      <c r="F109" s="403"/>
      <c r="G109" s="433"/>
      <c r="H109" s="434"/>
      <c r="I109" s="435"/>
      <c r="J109" s="435"/>
      <c r="K109" s="435"/>
      <c r="L109" s="402"/>
      <c r="M109" s="403"/>
      <c r="N109" s="433"/>
      <c r="S109" s="5"/>
    </row>
    <row r="110" spans="1:19" s="431" customFormat="1" ht="45.75" hidden="1" customHeight="1" x14ac:dyDescent="0.2">
      <c r="A110" s="436"/>
      <c r="B110" s="408"/>
      <c r="C110" s="410"/>
      <c r="D110" s="307"/>
      <c r="E110" s="307"/>
      <c r="F110" s="368"/>
      <c r="G110" s="308"/>
      <c r="H110" s="432"/>
      <c r="I110" s="437"/>
      <c r="J110" s="437"/>
      <c r="K110" s="437"/>
      <c r="L110" s="307"/>
      <c r="M110" s="368"/>
      <c r="N110" s="308"/>
      <c r="S110" s="5"/>
    </row>
    <row r="111" spans="1:19" s="431" customFormat="1" ht="45.75" hidden="1" customHeight="1" x14ac:dyDescent="0.2">
      <c r="A111" s="436"/>
      <c r="B111" s="408"/>
      <c r="C111" s="410"/>
      <c r="D111" s="408"/>
      <c r="E111" s="408"/>
      <c r="F111" s="368"/>
      <c r="G111" s="410"/>
      <c r="H111" s="436"/>
      <c r="I111" s="438"/>
      <c r="J111" s="438"/>
      <c r="K111" s="438"/>
      <c r="L111" s="408"/>
      <c r="M111" s="368"/>
      <c r="N111" s="410"/>
      <c r="S111" s="5"/>
    </row>
    <row r="112" spans="1:19" s="431" customFormat="1" ht="45.75" hidden="1" customHeight="1" thickBot="1" x14ac:dyDescent="0.25">
      <c r="A112" s="439"/>
      <c r="B112" s="312"/>
      <c r="C112" s="313"/>
      <c r="D112" s="312"/>
      <c r="E112" s="312"/>
      <c r="F112" s="411"/>
      <c r="G112" s="313"/>
      <c r="H112" s="439"/>
      <c r="I112" s="440"/>
      <c r="J112" s="440"/>
      <c r="K112" s="440"/>
      <c r="L112" s="312"/>
      <c r="M112" s="314"/>
      <c r="N112" s="313"/>
      <c r="S112" s="5"/>
    </row>
    <row r="113" spans="1:19" s="431" customFormat="1" ht="45.75" hidden="1" customHeight="1" thickBot="1" x14ac:dyDescent="0.25">
      <c r="A113" s="441" t="s">
        <v>9</v>
      </c>
      <c r="B113" s="378" t="e">
        <f>+B114+B115</f>
        <v>#REF!</v>
      </c>
      <c r="C113" s="442" t="e">
        <f>+C114+C115</f>
        <v>#REF!</v>
      </c>
      <c r="D113" s="378"/>
      <c r="E113" s="315"/>
      <c r="F113" s="314"/>
      <c r="G113" s="325"/>
      <c r="H113" s="443"/>
      <c r="I113" s="443"/>
      <c r="J113" s="443"/>
      <c r="K113" s="443"/>
      <c r="L113" s="315"/>
      <c r="M113" s="314"/>
      <c r="N113" s="325"/>
      <c r="S113" s="5"/>
    </row>
    <row r="114" spans="1:19" s="431" customFormat="1" ht="45.75" hidden="1" customHeight="1" thickBot="1" x14ac:dyDescent="0.25">
      <c r="A114" s="441" t="s">
        <v>10</v>
      </c>
      <c r="B114" s="378" t="e">
        <f>#REF!</f>
        <v>#REF!</v>
      </c>
      <c r="C114" s="444" t="e">
        <f>#REF!</f>
        <v>#REF!</v>
      </c>
      <c r="D114" s="378"/>
      <c r="E114" s="315"/>
      <c r="F114" s="314"/>
      <c r="G114" s="325"/>
      <c r="H114" s="443"/>
      <c r="I114" s="443"/>
      <c r="J114" s="443"/>
      <c r="K114" s="443"/>
      <c r="L114" s="315"/>
      <c r="M114" s="314"/>
      <c r="N114" s="325"/>
      <c r="S114" s="5"/>
    </row>
    <row r="115" spans="1:19" ht="45.75" hidden="1" customHeight="1" thickBot="1" x14ac:dyDescent="0.25">
      <c r="A115" s="441" t="s">
        <v>11</v>
      </c>
      <c r="B115" s="378" t="e">
        <f>#REF!</f>
        <v>#REF!</v>
      </c>
      <c r="C115" s="442" t="e">
        <f>#REF!</f>
        <v>#REF!</v>
      </c>
      <c r="D115" s="378"/>
      <c r="E115" s="315"/>
      <c r="F115" s="314"/>
      <c r="G115" s="325"/>
      <c r="H115" s="443"/>
      <c r="I115" s="443"/>
      <c r="J115" s="443"/>
      <c r="K115" s="443"/>
      <c r="L115" s="315"/>
      <c r="M115" s="314"/>
      <c r="N115" s="325"/>
    </row>
    <row r="116" spans="1:19" ht="45.75" hidden="1" customHeight="1" x14ac:dyDescent="0.2"/>
    <row r="117" spans="1:19" ht="45.75" hidden="1" customHeight="1" thickBot="1" x14ac:dyDescent="0.2"/>
    <row r="118" spans="1:19" ht="45.75" hidden="1" customHeight="1" x14ac:dyDescent="0.2">
      <c r="A118" s="445" t="s">
        <v>1</v>
      </c>
      <c r="B118" s="446" t="s">
        <v>14</v>
      </c>
      <c r="C118" s="447" t="s">
        <v>81</v>
      </c>
      <c r="D118" s="446"/>
      <c r="E118" s="446"/>
      <c r="F118" s="448"/>
      <c r="G118" s="448"/>
      <c r="H118" s="449"/>
      <c r="I118" s="450"/>
      <c r="J118" s="450"/>
      <c r="K118" s="450"/>
    </row>
    <row r="119" spans="1:19" ht="45.75" hidden="1" customHeight="1" thickBot="1" x14ac:dyDescent="0.25">
      <c r="A119" s="451"/>
      <c r="B119" s="452"/>
      <c r="C119" s="453" t="s">
        <v>82</v>
      </c>
      <c r="D119" s="452"/>
      <c r="E119" s="452"/>
      <c r="F119" s="454"/>
      <c r="G119" s="454"/>
      <c r="H119" s="455"/>
      <c r="I119" s="450"/>
      <c r="J119" s="450"/>
      <c r="K119" s="450"/>
    </row>
    <row r="120" spans="1:19" s="4" customFormat="1" ht="45.75" hidden="1" customHeight="1" thickTop="1" thickBot="1" x14ac:dyDescent="0.25">
      <c r="A120" s="456" t="s">
        <v>83</v>
      </c>
      <c r="B120" s="457"/>
      <c r="C120" s="458"/>
      <c r="D120" s="457"/>
      <c r="E120" s="457"/>
      <c r="F120" s="458"/>
      <c r="G120" s="458"/>
      <c r="H120" s="459"/>
      <c r="I120" s="460"/>
      <c r="J120" s="460"/>
      <c r="K120" s="460"/>
      <c r="L120" s="305"/>
      <c r="M120" s="2"/>
      <c r="N120" s="2"/>
      <c r="S120" s="247"/>
    </row>
    <row r="121" spans="1:19" s="4" customFormat="1" ht="45.75" hidden="1" customHeight="1" thickBot="1" x14ac:dyDescent="0.25">
      <c r="A121" s="461" t="s">
        <v>84</v>
      </c>
      <c r="B121" s="462">
        <f>+B16</f>
        <v>35278846737.209999</v>
      </c>
      <c r="C121" s="463" t="s">
        <v>85</v>
      </c>
      <c r="D121" s="464"/>
      <c r="E121" s="464"/>
      <c r="F121" s="465"/>
      <c r="G121" s="466"/>
      <c r="H121" s="467"/>
      <c r="I121" s="468"/>
      <c r="J121" s="468"/>
      <c r="K121" s="468"/>
      <c r="L121" s="469"/>
      <c r="S121" s="247"/>
    </row>
    <row r="122" spans="1:19" s="4" customFormat="1" ht="45.75" hidden="1" customHeight="1" thickBot="1" x14ac:dyDescent="0.25">
      <c r="A122" s="470" t="s">
        <v>86</v>
      </c>
      <c r="B122" s="462">
        <f>+B17</f>
        <v>22017851263.459999</v>
      </c>
      <c r="C122" s="471" t="s">
        <v>85</v>
      </c>
      <c r="D122" s="464"/>
      <c r="E122" s="464"/>
      <c r="F122" s="472"/>
      <c r="G122" s="466"/>
      <c r="H122" s="467"/>
      <c r="I122" s="468"/>
      <c r="J122" s="468"/>
      <c r="K122" s="468"/>
      <c r="L122" s="469"/>
      <c r="S122" s="247"/>
    </row>
    <row r="123" spans="1:19" ht="45.75" hidden="1" customHeight="1" thickBot="1" x14ac:dyDescent="0.25">
      <c r="A123" s="461" t="s">
        <v>87</v>
      </c>
      <c r="B123" s="462">
        <f>+B18</f>
        <v>13260995473.75</v>
      </c>
      <c r="C123" s="463" t="s">
        <v>85</v>
      </c>
      <c r="D123" s="464"/>
      <c r="E123" s="464"/>
      <c r="F123" s="465"/>
      <c r="G123" s="466"/>
      <c r="H123" s="467"/>
      <c r="I123" s="468"/>
      <c r="J123" s="468"/>
      <c r="K123" s="468"/>
      <c r="L123" s="469"/>
      <c r="M123" s="4"/>
      <c r="N123" s="4"/>
    </row>
    <row r="124" spans="1:19" ht="45.75" hidden="1" customHeight="1" thickBot="1" x14ac:dyDescent="0.25">
      <c r="A124" s="473" t="s">
        <v>88</v>
      </c>
      <c r="B124" s="474"/>
      <c r="C124" s="475"/>
      <c r="D124" s="474"/>
      <c r="E124" s="474"/>
      <c r="F124" s="475"/>
      <c r="G124" s="475"/>
      <c r="H124" s="476"/>
      <c r="I124" s="460"/>
      <c r="J124" s="460"/>
      <c r="K124" s="460"/>
    </row>
    <row r="125" spans="1:19" ht="45.75" hidden="1" customHeight="1" thickBot="1" x14ac:dyDescent="0.25">
      <c r="A125" s="477" t="s">
        <v>89</v>
      </c>
      <c r="B125" s="464">
        <f>+B26</f>
        <v>4670740011.0600004</v>
      </c>
      <c r="C125" s="478" t="s">
        <v>90</v>
      </c>
      <c r="D125" s="464"/>
      <c r="E125" s="464"/>
      <c r="F125" s="479"/>
      <c r="G125" s="464"/>
      <c r="H125" s="480"/>
      <c r="I125" s="481"/>
      <c r="J125" s="481"/>
      <c r="K125" s="481"/>
    </row>
    <row r="126" spans="1:19" s="16" customFormat="1" ht="45.75" hidden="1" customHeight="1" thickBot="1" x14ac:dyDescent="0.25">
      <c r="A126" s="482" t="s">
        <v>91</v>
      </c>
      <c r="B126" s="483"/>
      <c r="C126" s="484"/>
      <c r="D126" s="483"/>
      <c r="E126" s="483"/>
      <c r="F126" s="484"/>
      <c r="G126" s="484"/>
      <c r="H126" s="485"/>
      <c r="I126" s="486"/>
      <c r="J126" s="486"/>
      <c r="K126" s="486"/>
      <c r="L126" s="305"/>
      <c r="M126" s="2"/>
      <c r="N126" s="2"/>
      <c r="S126" s="393"/>
    </row>
    <row r="127" spans="1:19" s="16" customFormat="1" ht="45.75" hidden="1" customHeight="1" thickBot="1" x14ac:dyDescent="0.25">
      <c r="A127" s="487" t="s">
        <v>84</v>
      </c>
      <c r="B127" s="488" t="e">
        <f>+B128+B129</f>
        <v>#REF!</v>
      </c>
      <c r="C127" s="488" t="e">
        <f>+C128+C129</f>
        <v>#REF!</v>
      </c>
      <c r="D127" s="488"/>
      <c r="E127" s="488"/>
      <c r="F127" s="489"/>
      <c r="G127" s="488"/>
      <c r="H127" s="490"/>
      <c r="I127" s="491"/>
      <c r="J127" s="491"/>
      <c r="K127" s="491"/>
      <c r="L127" s="392"/>
      <c r="S127" s="393"/>
    </row>
    <row r="128" spans="1:19" s="16" customFormat="1" ht="45.75" hidden="1" customHeight="1" thickBot="1" x14ac:dyDescent="0.25">
      <c r="A128" s="492" t="s">
        <v>92</v>
      </c>
      <c r="B128" s="488" t="e">
        <f>+#REF!</f>
        <v>#REF!</v>
      </c>
      <c r="C128" s="488" t="e">
        <f>+#REF!</f>
        <v>#REF!</v>
      </c>
      <c r="D128" s="488"/>
      <c r="E128" s="488"/>
      <c r="F128" s="489"/>
      <c r="G128" s="488"/>
      <c r="H128" s="493"/>
      <c r="I128" s="494"/>
      <c r="J128" s="494"/>
      <c r="K128" s="494"/>
      <c r="L128" s="392"/>
      <c r="S128" s="393"/>
    </row>
    <row r="129" spans="1:14" ht="45.75" hidden="1" customHeight="1" thickBot="1" x14ac:dyDescent="0.25">
      <c r="A129" s="487" t="s">
        <v>93</v>
      </c>
      <c r="B129" s="495" t="e">
        <f>+#REF!</f>
        <v>#REF!</v>
      </c>
      <c r="C129" s="495" t="e">
        <f>+#REF!</f>
        <v>#REF!</v>
      </c>
      <c r="D129" s="495"/>
      <c r="E129" s="495"/>
      <c r="F129" s="489"/>
      <c r="G129" s="488"/>
      <c r="H129" s="490"/>
      <c r="I129" s="491"/>
      <c r="J129" s="491"/>
      <c r="K129" s="491"/>
      <c r="L129" s="392"/>
      <c r="M129" s="16"/>
      <c r="N129" s="16"/>
    </row>
    <row r="130" spans="1:14" ht="45.75" hidden="1" customHeight="1" x14ac:dyDescent="0.2"/>
    <row r="131" spans="1:14" ht="45.75" customHeight="1" x14ac:dyDescent="0.2">
      <c r="L131" s="496"/>
    </row>
    <row r="134" spans="1:14" ht="45.75" customHeight="1" x14ac:dyDescent="0.2">
      <c r="B134" s="497"/>
      <c r="E134" s="291"/>
    </row>
    <row r="185" spans="4:20" ht="45.75" customHeight="1" x14ac:dyDescent="0.2">
      <c r="G185" s="498"/>
      <c r="M185" s="206"/>
      <c r="T185" s="499"/>
    </row>
    <row r="187" spans="4:20" ht="45.75" customHeight="1" x14ac:dyDescent="0.2">
      <c r="D187" s="291">
        <f>109+25+13+3+1+1</f>
        <v>152</v>
      </c>
    </row>
  </sheetData>
  <mergeCells count="62">
    <mergeCell ref="H110:H112"/>
    <mergeCell ref="L110:L112"/>
    <mergeCell ref="N110:N112"/>
    <mergeCell ref="A118:A119"/>
    <mergeCell ref="B118:B119"/>
    <mergeCell ref="D118:D119"/>
    <mergeCell ref="E118:E119"/>
    <mergeCell ref="F118:F119"/>
    <mergeCell ref="G118:G119"/>
    <mergeCell ref="A96:A97"/>
    <mergeCell ref="B96:B97"/>
    <mergeCell ref="E96:F96"/>
    <mergeCell ref="O96:O97"/>
    <mergeCell ref="A109:A112"/>
    <mergeCell ref="B109:B112"/>
    <mergeCell ref="C109:C112"/>
    <mergeCell ref="D110:D112"/>
    <mergeCell ref="E110:E112"/>
    <mergeCell ref="G110:G112"/>
    <mergeCell ref="N87:N90"/>
    <mergeCell ref="O87:O90"/>
    <mergeCell ref="C88:C90"/>
    <mergeCell ref="D88:D90"/>
    <mergeCell ref="F88:F90"/>
    <mergeCell ref="G88:G90"/>
    <mergeCell ref="H88:H90"/>
    <mergeCell ref="M88:M90"/>
    <mergeCell ref="D55:E55"/>
    <mergeCell ref="A72:A73"/>
    <mergeCell ref="B72:B73"/>
    <mergeCell ref="C72:C73"/>
    <mergeCell ref="D72:D73"/>
    <mergeCell ref="A87:A90"/>
    <mergeCell ref="B87:B90"/>
    <mergeCell ref="A35:U35"/>
    <mergeCell ref="A37:A38"/>
    <mergeCell ref="B37:B38"/>
    <mergeCell ref="C37:C38"/>
    <mergeCell ref="A46:A47"/>
    <mergeCell ref="B46:B47"/>
    <mergeCell ref="C46:C47"/>
    <mergeCell ref="A21:O21"/>
    <mergeCell ref="S21:U21"/>
    <mergeCell ref="A24:K24"/>
    <mergeCell ref="A28:U28"/>
    <mergeCell ref="A29:O29"/>
    <mergeCell ref="P29:U29"/>
    <mergeCell ref="A7:O7"/>
    <mergeCell ref="S7:U7"/>
    <mergeCell ref="Y8:Z8"/>
    <mergeCell ref="A13:O13"/>
    <mergeCell ref="S13:U13"/>
    <mergeCell ref="Y14:Z14"/>
    <mergeCell ref="A1:K1"/>
    <mergeCell ref="N1:O1"/>
    <mergeCell ref="T1:U1"/>
    <mergeCell ref="A2:A3"/>
    <mergeCell ref="B2:C2"/>
    <mergeCell ref="D2:E2"/>
    <mergeCell ref="F2:G2"/>
    <mergeCell ref="H2:I2"/>
    <mergeCell ref="J2:K2"/>
  </mergeCells>
  <pageMargins left="0.25" right="0.25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เป้า 30 06 69</vt:lpstr>
      <vt:lpstr>'เป้า 30 06 69'!Print_Area</vt:lpstr>
      <vt:lpstr>'เป้า 30 06 69'!Print_Titles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สุภาพร เลิศสุวรรณ์</dc:creator>
  <cp:lastModifiedBy>สุภาพร เลิศสุวรรณ์</cp:lastModifiedBy>
  <dcterms:created xsi:type="dcterms:W3CDTF">2026-07-09T02:13:01Z</dcterms:created>
  <dcterms:modified xsi:type="dcterms:W3CDTF">2026-07-09T02:13:45Z</dcterms:modified>
</cp:coreProperties>
</file>