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ัวชี้วัด 64\หลักฐานตัวชี้วัด 2.1 open data\3.ผลเบิกจ่ายงบประมาณของหน่วยงานในสังกัด ทส. ตามระบบ GFMIS ณ สิ้นไตรมาส\"/>
    </mc:Choice>
  </mc:AlternateContent>
  <xr:revisionPtr revIDLastSave="0" documentId="13_ncr:1_{22A66504-C6CB-4BCB-8360-13DFB75B485C}" xr6:coauthVersionLast="47" xr6:coauthVersionMax="47" xr10:uidLastSave="{00000000-0000-0000-0000-000000000000}"/>
  <bookViews>
    <workbookView xWindow="-108" yWindow="-108" windowWidth="23256" windowHeight="12576" xr2:uid="{FDB29005-09CA-45AB-A168-93049A911849}"/>
  </bookViews>
  <sheets>
    <sheet name="ภาพรวม" sheetId="1" r:id="rId1"/>
    <sheet name="รายจ่ายประจำ" sheetId="2" r:id="rId2"/>
    <sheet name="งบลงทุน" sheetId="3" r:id="rId3"/>
  </sheets>
  <externalReferences>
    <externalReference r:id="rId4"/>
  </externalReferences>
  <definedNames>
    <definedName name="_xlnm.Print_Area" localSheetId="0">ภาพรวม!$A$1:$R$25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3" l="1"/>
  <c r="I24" i="3"/>
  <c r="E24" i="3"/>
  <c r="R23" i="3"/>
  <c r="Q23" i="3"/>
  <c r="P23" i="3"/>
  <c r="P24" i="3" s="1"/>
  <c r="O23" i="3"/>
  <c r="N23" i="3"/>
  <c r="N24" i="3" s="1"/>
  <c r="M23" i="3"/>
  <c r="L23" i="3"/>
  <c r="L24" i="3" s="1"/>
  <c r="K23" i="3"/>
  <c r="S23" i="3" s="1"/>
  <c r="J23" i="3"/>
  <c r="J24" i="3" s="1"/>
  <c r="I23" i="3"/>
  <c r="H23" i="3"/>
  <c r="H24" i="3" s="1"/>
  <c r="G23" i="3"/>
  <c r="G24" i="3" s="1"/>
  <c r="F23" i="3"/>
  <c r="F24" i="3" s="1"/>
  <c r="E23" i="3"/>
  <c r="D23" i="3"/>
  <c r="D24" i="3" s="1"/>
  <c r="C23" i="3"/>
  <c r="C24" i="3" s="1"/>
  <c r="R22" i="3"/>
  <c r="Q22" i="3"/>
  <c r="O22" i="3"/>
  <c r="N22" i="3"/>
  <c r="M22" i="3"/>
  <c r="L22" i="3"/>
  <c r="K22" i="3"/>
  <c r="J22" i="3"/>
  <c r="I22" i="3"/>
  <c r="H22" i="3"/>
  <c r="G22" i="3"/>
  <c r="F22" i="3"/>
  <c r="S22" i="3" s="1"/>
  <c r="E22" i="3"/>
  <c r="D22" i="3"/>
  <c r="C22" i="3"/>
  <c r="R21" i="3"/>
  <c r="Q21" i="3"/>
  <c r="P21" i="3"/>
  <c r="O21" i="3"/>
  <c r="N21" i="3"/>
  <c r="M21" i="3"/>
  <c r="L21" i="3"/>
  <c r="K21" i="3"/>
  <c r="S21" i="3" s="1"/>
  <c r="J21" i="3"/>
  <c r="I21" i="3"/>
  <c r="H21" i="3"/>
  <c r="G21" i="3"/>
  <c r="F21" i="3"/>
  <c r="E21" i="3"/>
  <c r="D21" i="3"/>
  <c r="C21" i="3"/>
  <c r="Q22" i="2"/>
  <c r="Q23" i="2" s="1"/>
  <c r="P22" i="2"/>
  <c r="P23" i="2" s="1"/>
  <c r="O22" i="2"/>
  <c r="O23" i="2" s="1"/>
  <c r="N22" i="2"/>
  <c r="N23" i="2" s="1"/>
  <c r="M22" i="2"/>
  <c r="M23" i="2" s="1"/>
  <c r="L22" i="2"/>
  <c r="L23" i="2" s="1"/>
  <c r="K22" i="2"/>
  <c r="K23" i="2" s="1"/>
  <c r="J22" i="2"/>
  <c r="J23" i="2" s="1"/>
  <c r="I22" i="2"/>
  <c r="I23" i="2" s="1"/>
  <c r="H22" i="2"/>
  <c r="H23" i="2" s="1"/>
  <c r="G22" i="2"/>
  <c r="G23" i="2" s="1"/>
  <c r="F22" i="2"/>
  <c r="F23" i="2" s="1"/>
  <c r="E22" i="2"/>
  <c r="E23" i="2" s="1"/>
  <c r="D22" i="2"/>
  <c r="D23" i="2" s="1"/>
  <c r="C22" i="2"/>
  <c r="R22" i="2" s="1"/>
  <c r="R23" i="2" s="1"/>
  <c r="Q21" i="2"/>
  <c r="P21" i="2"/>
  <c r="O21" i="2"/>
  <c r="R21" i="2" s="1"/>
  <c r="N21" i="2"/>
  <c r="M21" i="2"/>
  <c r="L21" i="2"/>
  <c r="K21" i="2"/>
  <c r="J21" i="2"/>
  <c r="I21" i="2"/>
  <c r="H21" i="2"/>
  <c r="G21" i="2"/>
  <c r="F21" i="2"/>
  <c r="E21" i="2"/>
  <c r="D21" i="2"/>
  <c r="C21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R20" i="2" s="1"/>
  <c r="C20" i="2"/>
  <c r="Q23" i="1"/>
  <c r="Q24" i="1" s="1"/>
  <c r="P23" i="1"/>
  <c r="P24" i="1" s="1"/>
  <c r="O23" i="1"/>
  <c r="O24" i="1" s="1"/>
  <c r="N23" i="1"/>
  <c r="N24" i="1" s="1"/>
  <c r="M23" i="1"/>
  <c r="M24" i="1" s="1"/>
  <c r="L23" i="1"/>
  <c r="L24" i="1" s="1"/>
  <c r="K23" i="1"/>
  <c r="K24" i="1" s="1"/>
  <c r="J23" i="1"/>
  <c r="J24" i="1" s="1"/>
  <c r="I23" i="1"/>
  <c r="I24" i="1" s="1"/>
  <c r="H23" i="1"/>
  <c r="H24" i="1" s="1"/>
  <c r="G23" i="1"/>
  <c r="R23" i="1" s="1"/>
  <c r="F23" i="1"/>
  <c r="F24" i="1" s="1"/>
  <c r="E23" i="1"/>
  <c r="E24" i="1" s="1"/>
  <c r="D23" i="1"/>
  <c r="D24" i="1" s="1"/>
  <c r="C23" i="1"/>
  <c r="C24" i="1" s="1"/>
  <c r="Q22" i="1"/>
  <c r="P22" i="1"/>
  <c r="O22" i="1"/>
  <c r="N22" i="1"/>
  <c r="M22" i="1"/>
  <c r="L22" i="1"/>
  <c r="K22" i="1"/>
  <c r="J22" i="1"/>
  <c r="I22" i="1"/>
  <c r="H22" i="1"/>
  <c r="G22" i="1"/>
  <c r="R22" i="1" s="1"/>
  <c r="F22" i="1"/>
  <c r="E22" i="1"/>
  <c r="D22" i="1"/>
  <c r="C22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S24" i="3" l="1"/>
  <c r="K24" i="3"/>
  <c r="C23" i="2"/>
  <c r="R24" i="1"/>
  <c r="G24" i="1"/>
</calcChain>
</file>

<file path=xl/sharedStrings.xml><?xml version="1.0" encoding="utf-8"?>
<sst xmlns="http://schemas.openxmlformats.org/spreadsheetml/2006/main" count="92" uniqueCount="36">
  <si>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(ภาพรวม)</t>
    </r>
  </si>
  <si>
    <t>กระทรวงทรัพยากรธรรมชาติและสิ่งแวดล้อม</t>
  </si>
  <si>
    <t xml:space="preserve"> ข้อมูลจากระบบ GFMIS ณ วันที่ 26 มีนาคม 2564</t>
  </si>
  <si>
    <t>ลำดับที่</t>
  </si>
  <si>
    <t>หน่วยงาน</t>
  </si>
  <si>
    <t>อสส.</t>
  </si>
  <si>
    <t>ทบ.</t>
  </si>
  <si>
    <t>อส.</t>
  </si>
  <si>
    <t>อบก.</t>
  </si>
  <si>
    <t>อสพ.</t>
  </si>
  <si>
    <t>ปม.</t>
  </si>
  <si>
    <t>สป.ทส.</t>
  </si>
  <si>
    <t>สส.</t>
  </si>
  <si>
    <t>ทช.</t>
  </si>
  <si>
    <t>ออป.</t>
  </si>
  <si>
    <t>ทธ.</t>
  </si>
  <si>
    <t>คพ.</t>
  </si>
  <si>
    <t>สผ.</t>
  </si>
  <si>
    <t>สพภ.</t>
  </si>
  <si>
    <t>ทน.</t>
  </si>
  <si>
    <t>รวมทั้งสิ้น</t>
  </si>
  <si>
    <t xml:space="preserve"> แผนการเบิกจ่ายไตรมาสที่ 1</t>
  </si>
  <si>
    <t>ร้อยละ</t>
  </si>
  <si>
    <t>งบประมาณ 62 ไปพลางก่อน</t>
  </si>
  <si>
    <t>ล้านบาท</t>
  </si>
  <si>
    <t>งบประมาณที่ได้รับจัดสรร</t>
  </si>
  <si>
    <t>ผลเบิกจ่าย</t>
  </si>
  <si>
    <t>รายงานโดย ส่วนงบประมาณ กองยุทธศาสตร์และแผนงาน สำนักงานปลัดกระทรวงทรัพยากรธรรมชาติและสิ่งแวดล้อม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</si>
  <si>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(รายจ่ายประจำ)</t>
    </r>
  </si>
  <si>
    <t xml:space="preserve">       ข้อมูลจากระบบ GFMIS ณ วันที่ 26 มีนาคม 2564</t>
  </si>
  <si>
    <t>งบประมาณ 62 พลางก่อน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</si>
  <si>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(รายจ่ายลงทุน)</t>
    </r>
  </si>
  <si>
    <t>ข้อมูลจากระบบ GFMIS ณ วันที่ 26 มีนาคม 2564</t>
  </si>
  <si>
    <t>อจน.</t>
  </si>
  <si>
    <t>เพิ่มขึ้นจากสัปดาห์ก่อน</t>
  </si>
  <si>
    <t>รายงานโดย ส่วนงบประมาณ สำนักกองยุทธศาสตร์และแผนงาน สำนักงานปลัดกระทรวงทรัพยากรธรรมชาติและสิ่งแวดล้อม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</si>
</sst>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.000_-;\-* #,##0.000_-;_-* &quot;-&quot;??_-;_-@_-"/>
    <numFmt numFmtId="166" formatCode="_-* #,##0.0_-;\-* #,##0.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H SarabunPSK"/>
      <family val="2"/>
    </font>
    <font>
      <b/>
      <sz val="20"/>
      <color indexed="10"/>
      <name val="TH SarabunPSK"/>
      <family val="2"/>
    </font>
    <font>
      <sz val="13"/>
      <color theme="1"/>
      <name val="AngsanaUPC"/>
      <family val="1"/>
      <charset val="222"/>
    </font>
    <font>
      <b/>
      <sz val="16"/>
      <name val="TH SarabunPSK"/>
      <family val="2"/>
    </font>
    <font>
      <sz val="16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AngsanaUPC"/>
      <family val="1"/>
      <charset val="22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AngsanaUPC"/>
      <family val="1"/>
      <charset val="222"/>
    </font>
    <font>
      <b/>
      <sz val="15"/>
      <name val="TH SarabunPSK"/>
      <family val="2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AngsanaUPC"/>
      <family val="1"/>
      <charset val="22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9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43" fontId="15" fillId="0" borderId="1" xfId="0" applyNumberFormat="1" applyFont="1" applyBorder="1" applyAlignment="1">
      <alignment horizontal="center"/>
    </xf>
    <xf numFmtId="43" fontId="13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16" fillId="0" borderId="0" xfId="0" applyFont="1"/>
    <xf numFmtId="9" fontId="15" fillId="0" borderId="1" xfId="0" applyNumberFormat="1" applyFont="1" applyBorder="1" applyAlignment="1">
      <alignment horizontal="right"/>
    </xf>
    <xf numFmtId="9" fontId="15" fillId="0" borderId="1" xfId="0" applyNumberFormat="1" applyFont="1" applyBorder="1" applyAlignment="1">
      <alignment horizontal="center"/>
    </xf>
    <xf numFmtId="0" fontId="17" fillId="0" borderId="0" xfId="0" applyFont="1"/>
    <xf numFmtId="0" fontId="4" fillId="0" borderId="7" xfId="0" applyFont="1" applyBorder="1"/>
    <xf numFmtId="164" fontId="7" fillId="0" borderId="0" xfId="0" applyNumberFormat="1" applyFont="1" applyAlignment="1">
      <alignment horizontal="center"/>
    </xf>
    <xf numFmtId="10" fontId="7" fillId="0" borderId="0" xfId="1" applyNumberFormat="1" applyFont="1" applyAlignment="1">
      <alignment horizontal="center"/>
    </xf>
    <xf numFmtId="10" fontId="4" fillId="0" borderId="0" xfId="1" applyNumberFormat="1" applyFont="1"/>
    <xf numFmtId="164" fontId="7" fillId="0" borderId="0" xfId="1" applyNumberFormat="1" applyFont="1"/>
    <xf numFmtId="10" fontId="4" fillId="0" borderId="0" xfId="0" applyNumberFormat="1" applyFont="1"/>
    <xf numFmtId="10" fontId="17" fillId="0" borderId="0" xfId="0" applyNumberFormat="1" applyFont="1" applyAlignment="1">
      <alignment horizontal="center"/>
    </xf>
    <xf numFmtId="10" fontId="17" fillId="0" borderId="0" xfId="1" applyNumberFormat="1" applyFont="1"/>
    <xf numFmtId="164" fontId="18" fillId="0" borderId="0" xfId="1" applyNumberFormat="1" applyFont="1"/>
    <xf numFmtId="9" fontId="18" fillId="0" borderId="0" xfId="1" applyFont="1"/>
    <xf numFmtId="43" fontId="4" fillId="0" borderId="0" xfId="0" applyNumberFormat="1" applyFont="1"/>
    <xf numFmtId="9" fontId="4" fillId="0" borderId="0" xfId="1" applyFont="1"/>
    <xf numFmtId="0" fontId="2" fillId="0" borderId="0" xfId="0" applyFont="1"/>
    <xf numFmtId="0" fontId="19" fillId="0" borderId="0" xfId="0" applyFont="1"/>
    <xf numFmtId="10" fontId="17" fillId="0" borderId="0" xfId="1" applyNumberFormat="1" applyFont="1" applyAlignment="1">
      <alignment horizontal="center"/>
    </xf>
    <xf numFmtId="43" fontId="4" fillId="0" borderId="0" xfId="1" applyNumberFormat="1" applyFont="1"/>
    <xf numFmtId="164" fontId="4" fillId="0" borderId="0" xfId="0" applyNumberFormat="1" applyFont="1"/>
    <xf numFmtId="9" fontId="4" fillId="0" borderId="0" xfId="0" applyNumberFormat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18" fillId="0" borderId="0" xfId="0" applyFont="1"/>
    <xf numFmtId="0" fontId="9" fillId="0" borderId="4" xfId="0" applyFont="1" applyBorder="1" applyAlignment="1">
      <alignment horizontal="center" vertical="center"/>
    </xf>
    <xf numFmtId="43" fontId="15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166" fontId="15" fillId="0" borderId="1" xfId="0" applyNumberFormat="1" applyFont="1" applyBorder="1" applyAlignment="1">
      <alignment horizontal="right"/>
    </xf>
    <xf numFmtId="9" fontId="15" fillId="0" borderId="1" xfId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9" fontId="16" fillId="0" borderId="1" xfId="1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0" fontId="22" fillId="0" borderId="0" xfId="0" applyFont="1" applyAlignment="1">
      <alignment horizontal="right"/>
    </xf>
    <xf numFmtId="10" fontId="2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autoTitleDeleted val="0"/>
    <c:view3D>
      <c:rotX val="15"/>
      <c:hPercent val="5"/>
      <c:rotY val="20"/>
      <c:depthPercent val="100"/>
      <c:rAngAx val="1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0-E1A3-40F1-B03A-4B2C73CCE2B9}"/>
            </c:ext>
          </c:extLst>
        </c:ser>
        <c:ser>
          <c:idx val="1"/>
          <c:order val="1"/>
          <c:spPr>
            <a:solidFill>
              <a:srgbClr val="FF0000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1-E1A3-40F1-B03A-4B2C73CCE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377024"/>
        <c:axId val="129378560"/>
        <c:axId val="0"/>
      </c:bar3DChart>
      <c:catAx>
        <c:axId val="129377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378560"/>
        <c:crosses val="autoZero"/>
        <c:auto val="1"/>
        <c:lblAlgn val="ctr"/>
        <c:lblOffset val="100"/>
        <c:noMultiLvlLbl val="0"/>
      </c:catAx>
      <c:valAx>
        <c:axId val="1293785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4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37702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>
            <a:solidFill>
              <a:sysClr val="windowText" lastClr="000000">
                <a:alpha val="58039"/>
              </a:sysClr>
            </a:solidFill>
            <a:prstDash val="solid"/>
          </a:ln>
        </c:spPr>
        <c:txPr>
          <a:bodyPr/>
          <a:lstStyle/>
          <a:p>
            <a:pPr>
              <a:defRPr lang="en-US" sz="11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ysClr val="window" lastClr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252268269489718E-2"/>
          <c:y val="4.1237413421803155E-2"/>
          <c:w val="0.76809131926632346"/>
          <c:h val="0.7827734537373504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'[1]กราฟ %เบิกจ่าย (ภาพรวม) 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31000">
                  <a:srgbClr val="92D050"/>
                </a:gs>
                <a:gs pos="76000">
                  <a:schemeClr val="accent3">
                    <a:lumMod val="60000"/>
                    <a:lumOff val="40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1-76C8-40C9-812D-8B1C386BCF0F}"/>
              </c:ext>
            </c:extLst>
          </c:dPt>
          <c:dPt>
            <c:idx val="1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3-76C8-40C9-812D-8B1C386BCF0F}"/>
              </c:ext>
            </c:extLst>
          </c:dPt>
          <c:dPt>
            <c:idx val="2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5-76C8-40C9-812D-8B1C386BCF0F}"/>
              </c:ext>
            </c:extLst>
          </c:dPt>
          <c:dPt>
            <c:idx val="3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7-76C8-40C9-812D-8B1C386BCF0F}"/>
              </c:ext>
            </c:extLst>
          </c:dPt>
          <c:dPt>
            <c:idx val="4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9-76C8-40C9-812D-8B1C386BCF0F}"/>
              </c:ext>
            </c:extLst>
          </c:dPt>
          <c:dPt>
            <c:idx val="5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B-76C8-40C9-812D-8B1C386BCF0F}"/>
              </c:ext>
            </c:extLst>
          </c:dPt>
          <c:dPt>
            <c:idx val="6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D-76C8-40C9-812D-8B1C386BCF0F}"/>
              </c:ext>
            </c:extLst>
          </c:dPt>
          <c:dPt>
            <c:idx val="7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0F-76C8-40C9-812D-8B1C386BCF0F}"/>
              </c:ext>
            </c:extLst>
          </c:dPt>
          <c:dPt>
            <c:idx val="8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1-76C8-40C9-812D-8B1C386BCF0F}"/>
              </c:ext>
            </c:extLst>
          </c:dPt>
          <c:dPt>
            <c:idx val="9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3-76C8-40C9-812D-8B1C386BCF0F}"/>
              </c:ext>
            </c:extLst>
          </c:dPt>
          <c:dPt>
            <c:idx val="10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5-76C8-40C9-812D-8B1C386BCF0F}"/>
              </c:ext>
            </c:extLst>
          </c:dPt>
          <c:dPt>
            <c:idx val="11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7-76C8-40C9-812D-8B1C386BCF0F}"/>
              </c:ext>
            </c:extLst>
          </c:dPt>
          <c:dPt>
            <c:idx val="12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9-76C8-40C9-812D-8B1C386BCF0F}"/>
              </c:ext>
            </c:extLst>
          </c:dPt>
          <c:dPt>
            <c:idx val="13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B-76C8-40C9-812D-8B1C386BCF0F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D-76C8-40C9-812D-8B1C386BCF0F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31000">
                    <a:srgbClr val="92D050"/>
                  </a:gs>
                  <a:gs pos="76000">
                    <a:schemeClr val="accent3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>
                  <a:rot lat="0" lon="0" rev="1200000"/>
                </a:lightRig>
              </a:scene3d>
              <a:sp3d/>
            </c:spPr>
            <c:extLst>
              <c:ext xmlns:c16="http://schemas.microsoft.com/office/drawing/2014/chart" uri="{C3380CC4-5D6E-409C-BE32-E72D297353CC}">
                <c16:uniqueId val="{0000001F-76C8-40C9-812D-8B1C386BCF0F}"/>
              </c:ext>
            </c:extLst>
          </c:dPt>
          <c:dLbls>
            <c:dLbl>
              <c:idx val="0"/>
              <c:layout>
                <c:manualLayout>
                  <c:x val="5.1881682663232342E-3"/>
                  <c:y val="2.84007191610215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C8-40C9-812D-8B1C386BCF0F}"/>
                </c:ext>
              </c:extLst>
            </c:dLbl>
            <c:dLbl>
              <c:idx val="1"/>
              <c:layout>
                <c:manualLayout>
                  <c:x val="6.3120286444885553E-3"/>
                  <c:y val="-2.5122365793033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C8-40C9-812D-8B1C386BCF0F}"/>
                </c:ext>
              </c:extLst>
            </c:dLbl>
            <c:dLbl>
              <c:idx val="2"/>
              <c:layout>
                <c:manualLayout>
                  <c:x val="6.171208570893906E-3"/>
                  <c:y val="1.59274469575240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C8-40C9-812D-8B1C386BCF0F}"/>
                </c:ext>
              </c:extLst>
            </c:dLbl>
            <c:dLbl>
              <c:idx val="3"/>
              <c:layout>
                <c:manualLayout>
                  <c:x val="6.3117013462349559E-3"/>
                  <c:y val="2.66775469210972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C8-40C9-812D-8B1C386BCF0F}"/>
                </c:ext>
              </c:extLst>
            </c:dLbl>
            <c:dLbl>
              <c:idx val="4"/>
              <c:layout>
                <c:manualLayout>
                  <c:x val="7.1711047355229639E-3"/>
                  <c:y val="-9.60762382261698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C8-40C9-812D-8B1C386BCF0F}"/>
                </c:ext>
              </c:extLst>
            </c:dLbl>
            <c:dLbl>
              <c:idx val="5"/>
              <c:layout>
                <c:manualLayout>
                  <c:x val="7.1477847349567004E-3"/>
                  <c:y val="-1.59210216104193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6C8-40C9-812D-8B1C386BCF0F}"/>
                </c:ext>
              </c:extLst>
            </c:dLbl>
            <c:dLbl>
              <c:idx val="6"/>
              <c:layout>
                <c:manualLayout>
                  <c:x val="5.6863162082431869E-3"/>
                  <c:y val="-1.56137170287020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1492719782209196E-2"/>
                      <c:h val="6.14050404516617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76C8-40C9-812D-8B1C386BCF0F}"/>
                </c:ext>
              </c:extLst>
            </c:dLbl>
            <c:dLbl>
              <c:idx val="7"/>
              <c:layout>
                <c:manualLayout>
                  <c:x val="5.2596011101629465E-3"/>
                  <c:y val="3.30089042693644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6C8-40C9-812D-8B1C386BCF0F}"/>
                </c:ext>
              </c:extLst>
            </c:dLbl>
            <c:dLbl>
              <c:idx val="8"/>
              <c:layout>
                <c:manualLayout>
                  <c:x val="5.4824912208380327E-3"/>
                  <c:y val="2.99360170340142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6C8-40C9-812D-8B1C386BCF0F}"/>
                </c:ext>
              </c:extLst>
            </c:dLbl>
            <c:dLbl>
              <c:idx val="9"/>
              <c:layout>
                <c:manualLayout>
                  <c:x val="5.2591919873459184E-3"/>
                  <c:y val="3.20396042689530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6C8-40C9-812D-8B1C386BCF0F}"/>
                </c:ext>
              </c:extLst>
            </c:dLbl>
            <c:dLbl>
              <c:idx val="10"/>
              <c:layout>
                <c:manualLayout>
                  <c:x val="6.1199045696482095E-3"/>
                  <c:y val="3.28782893756928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6C8-40C9-812D-8B1C386BCF0F}"/>
                </c:ext>
              </c:extLst>
            </c:dLbl>
            <c:dLbl>
              <c:idx val="11"/>
              <c:layout>
                <c:manualLayout>
                  <c:x val="5.0880150007336332E-3"/>
                  <c:y val="3.23237489499239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6C8-40C9-812D-8B1C386BCF0F}"/>
                </c:ext>
              </c:extLst>
            </c:dLbl>
            <c:dLbl>
              <c:idx val="12"/>
              <c:layout>
                <c:manualLayout>
                  <c:x val="6.289854187809793E-3"/>
                  <c:y val="6.00141064085166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6C8-40C9-812D-8B1C386BCF0F}"/>
                </c:ext>
              </c:extLst>
            </c:dLbl>
            <c:dLbl>
              <c:idx val="13"/>
              <c:layout>
                <c:manualLayout>
                  <c:x val="5.8692759319838228E-3"/>
                  <c:y val="3.131663937502835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2232250186130428E-2"/>
                      <c:h val="6.02991676852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B-76C8-40C9-812D-8B1C386BCF0F}"/>
                </c:ext>
              </c:extLst>
            </c:dLbl>
            <c:dLbl>
              <c:idx val="14"/>
              <c:layout>
                <c:manualLayout>
                  <c:x val="5.2506739636366774E-3"/>
                  <c:y val="5.8762953216494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6C8-40C9-812D-8B1C386BCF0F}"/>
                </c:ext>
              </c:extLst>
            </c:dLbl>
            <c:dLbl>
              <c:idx val="15"/>
              <c:layout>
                <c:manualLayout>
                  <c:x val="8.1935026550843445E-3"/>
                  <c:y val="6.1621550021080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6C8-40C9-812D-8B1C386BCF0F}"/>
                </c:ext>
              </c:extLst>
            </c:dLbl>
            <c:dLbl>
              <c:idx val="16"/>
              <c:layout>
                <c:manualLayout>
                  <c:x val="5.0445709691693298E-3"/>
                  <c:y val="8.73057447180024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6C8-40C9-812D-8B1C386BCF0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'[1]กราฟ %เบิกจ่าย (ภาพรวม) '!$C$19:$R$19</c:f>
              <c:strCache>
                <c:ptCount val="16"/>
                <c:pt idx="0">
                  <c:v>อสส.</c:v>
                </c:pt>
                <c:pt idx="1">
                  <c:v>ทบ.</c:v>
                </c:pt>
                <c:pt idx="2">
                  <c:v>อส.</c:v>
                </c:pt>
                <c:pt idx="3">
                  <c:v>อบก.</c:v>
                </c:pt>
                <c:pt idx="4">
                  <c:v>อสพ.</c:v>
                </c:pt>
                <c:pt idx="5">
                  <c:v>ปม.</c:v>
                </c:pt>
                <c:pt idx="6">
                  <c:v>สป.ทส.</c:v>
                </c:pt>
                <c:pt idx="7">
                  <c:v>สส.</c:v>
                </c:pt>
                <c:pt idx="8">
                  <c:v>ทช.</c:v>
                </c:pt>
                <c:pt idx="9">
                  <c:v>ออป.</c:v>
                </c:pt>
                <c:pt idx="10">
                  <c:v>ทธ.</c:v>
                </c:pt>
                <c:pt idx="11">
                  <c:v>คพ.</c:v>
                </c:pt>
                <c:pt idx="12">
                  <c:v>สผ.</c:v>
                </c:pt>
                <c:pt idx="13">
                  <c:v>สพภ.</c:v>
                </c:pt>
                <c:pt idx="14">
                  <c:v>ทน.</c:v>
                </c:pt>
                <c:pt idx="15">
                  <c:v>รวมทั้งสิ้น</c:v>
                </c:pt>
              </c:strCache>
            </c:strRef>
          </c:cat>
          <c:val>
            <c:numRef>
              <c:f>'[1]กราฟ %เบิกจ่าย (ภาพรวม) '!$C$24:$R$24</c:f>
              <c:numCache>
                <c:formatCode>General</c:formatCode>
                <c:ptCount val="16"/>
                <c:pt idx="0">
                  <c:v>0.4718304653403827</c:v>
                </c:pt>
                <c:pt idx="1">
                  <c:v>0.4365769905224427</c:v>
                </c:pt>
                <c:pt idx="2">
                  <c:v>0.41776843537149722</c:v>
                </c:pt>
                <c:pt idx="3">
                  <c:v>0.41736266104002601</c:v>
                </c:pt>
                <c:pt idx="4">
                  <c:v>0.38447056010528113</c:v>
                </c:pt>
                <c:pt idx="5">
                  <c:v>0.36973108885999006</c:v>
                </c:pt>
                <c:pt idx="6">
                  <c:v>0.36818586118208002</c:v>
                </c:pt>
                <c:pt idx="7">
                  <c:v>0.33984166253244569</c:v>
                </c:pt>
                <c:pt idx="8">
                  <c:v>0.33376305284283858</c:v>
                </c:pt>
                <c:pt idx="9">
                  <c:v>0.31958445692093018</c:v>
                </c:pt>
                <c:pt idx="10">
                  <c:v>0.30381014205911699</c:v>
                </c:pt>
                <c:pt idx="11">
                  <c:v>0.26865751014989514</c:v>
                </c:pt>
                <c:pt idx="12">
                  <c:v>0.21847732956525992</c:v>
                </c:pt>
                <c:pt idx="13">
                  <c:v>0.21071802000524709</c:v>
                </c:pt>
                <c:pt idx="14">
                  <c:v>0.20572147918711331</c:v>
                </c:pt>
                <c:pt idx="15">
                  <c:v>0.35538985941965123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76C8-40C9-812D-8B1C386BCF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29509632"/>
        <c:axId val="129544192"/>
        <c:axId val="0"/>
      </c:bar3DChart>
      <c:catAx>
        <c:axId val="12950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544192"/>
        <c:crosses val="autoZero"/>
        <c:auto val="1"/>
        <c:lblAlgn val="ctr"/>
        <c:lblOffset val="100"/>
        <c:noMultiLvlLbl val="0"/>
      </c:catAx>
      <c:valAx>
        <c:axId val="129544192"/>
        <c:scaling>
          <c:orientation val="minMax"/>
          <c:max val="0.70000000000000007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509632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59055118110227178" l="0.15748031496063244" r="0.19685039370078738" t="0.59055118110227178" header="0.30000000000000032" footer="0.30000000000000032"/>
    <c:pageSetup orientation="landscape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autoTitleDeleted val="0"/>
    <c:view3D>
      <c:rotX val="15"/>
      <c:hPercent val="5"/>
      <c:rotY val="20"/>
      <c:depthPercent val="100"/>
      <c:rAngAx val="1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0-4B2B-4DFE-8C79-CB0B4A328020}"/>
            </c:ext>
          </c:extLst>
        </c:ser>
        <c:ser>
          <c:idx val="1"/>
          <c:order val="1"/>
          <c:spPr>
            <a:solidFill>
              <a:srgbClr val="FF0000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1-4B2B-4DFE-8C79-CB0B4A328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546880"/>
        <c:axId val="129585920"/>
        <c:axId val="0"/>
      </c:bar3DChart>
      <c:catAx>
        <c:axId val="12954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585920"/>
        <c:crosses val="autoZero"/>
        <c:auto val="1"/>
        <c:lblAlgn val="ctr"/>
        <c:lblOffset val="100"/>
        <c:noMultiLvlLbl val="0"/>
      </c:catAx>
      <c:valAx>
        <c:axId val="1295859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4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295468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>
            <a:solidFill>
              <a:sysClr val="windowText" lastClr="000000">
                <a:alpha val="58039"/>
              </a:sysClr>
            </a:solidFill>
            <a:prstDash val="solid"/>
          </a:ln>
        </c:spPr>
        <c:txPr>
          <a:bodyPr/>
          <a:lstStyle/>
          <a:p>
            <a:pPr>
              <a:defRPr lang="en-US" sz="11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ysClr val="window" lastClr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764589057774753E-2"/>
          <c:y val="0.11659944364000129"/>
          <c:w val="0.75416676106508929"/>
          <c:h val="0.705862335158936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'[1]กราฟ %เบิกจ่าย (ประจำ)  '!$A$22:$A$23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21000">
                  <a:schemeClr val="accent5"/>
                </a:gs>
                <a:gs pos="97000">
                  <a:schemeClr val="accent5">
                    <a:lumMod val="40000"/>
                    <a:lumOff val="60000"/>
                  </a:schemeClr>
                </a:gs>
              </a:gsLst>
              <a:lin ang="5400000" scaled="1"/>
            </a:gra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cene3d>
              <a:camera prst="orthographicFront"/>
              <a:lightRig rig="threePt" dir="t"/>
            </a:scene3d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E04-495E-AA8B-21F5FB6A8E7D}"/>
              </c:ext>
            </c:extLst>
          </c:dPt>
          <c:dPt>
            <c:idx val="1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E04-495E-AA8B-21F5FB6A8E7D}"/>
              </c:ext>
            </c:extLst>
          </c:dPt>
          <c:dPt>
            <c:idx val="2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E04-495E-AA8B-21F5FB6A8E7D}"/>
              </c:ext>
            </c:extLst>
          </c:dPt>
          <c:dPt>
            <c:idx val="3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E04-495E-AA8B-21F5FB6A8E7D}"/>
              </c:ext>
            </c:extLst>
          </c:dPt>
          <c:dPt>
            <c:idx val="4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E04-495E-AA8B-21F5FB6A8E7D}"/>
              </c:ext>
            </c:extLst>
          </c:dPt>
          <c:dPt>
            <c:idx val="5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FE04-495E-AA8B-21F5FB6A8E7D}"/>
              </c:ext>
            </c:extLst>
          </c:dPt>
          <c:dPt>
            <c:idx val="6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FE04-495E-AA8B-21F5FB6A8E7D}"/>
              </c:ext>
            </c:extLst>
          </c:dPt>
          <c:dPt>
            <c:idx val="7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FE04-495E-AA8B-21F5FB6A8E7D}"/>
              </c:ext>
            </c:extLst>
          </c:dPt>
          <c:dPt>
            <c:idx val="8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FE04-495E-AA8B-21F5FB6A8E7D}"/>
              </c:ext>
            </c:extLst>
          </c:dPt>
          <c:dPt>
            <c:idx val="9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FE04-495E-AA8B-21F5FB6A8E7D}"/>
              </c:ext>
            </c:extLst>
          </c:dPt>
          <c:dPt>
            <c:idx val="10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FE04-495E-AA8B-21F5FB6A8E7D}"/>
              </c:ext>
            </c:extLst>
          </c:dPt>
          <c:dPt>
            <c:idx val="11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FE04-495E-AA8B-21F5FB6A8E7D}"/>
              </c:ext>
            </c:extLst>
          </c:dPt>
          <c:dPt>
            <c:idx val="12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FE04-495E-AA8B-21F5FB6A8E7D}"/>
              </c:ext>
            </c:extLst>
          </c:dPt>
          <c:dPt>
            <c:idx val="13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FE04-495E-AA8B-21F5FB6A8E7D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FE04-495E-AA8B-21F5FB6A8E7D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21000">
                    <a:schemeClr val="accent5"/>
                  </a:gs>
                  <a:gs pos="97000">
                    <a:schemeClr val="accent5">
                      <a:lumMod val="40000"/>
                      <a:lumOff val="60000"/>
                    </a:schemeClr>
                  </a:gs>
                </a:gsLst>
                <a:lin ang="5400000" scaled="1"/>
              </a:gradFill>
              <a:ln w="9525" cap="flat" cmpd="sng" algn="ctr">
                <a:solidFill>
                  <a:schemeClr val="lt1"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cene3d>
                <a:camera prst="orthographicFront"/>
                <a:lightRig rig="threePt" dir="t"/>
              </a:scene3d>
              <a:sp3d contourW="9525">
                <a:contourClr>
                  <a:schemeClr val="lt1">
                    <a:shade val="95000"/>
                    <a:satMod val="10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FE04-495E-AA8B-21F5FB6A8E7D}"/>
              </c:ext>
            </c:extLst>
          </c:dPt>
          <c:dLbls>
            <c:dLbl>
              <c:idx val="0"/>
              <c:layout>
                <c:manualLayout>
                  <c:x val="6.6178210802630387E-3"/>
                  <c:y val="4.2555522507117863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04-495E-AA8B-21F5FB6A8E7D}"/>
                </c:ext>
              </c:extLst>
            </c:dLbl>
            <c:dLbl>
              <c:idx val="1"/>
              <c:layout>
                <c:manualLayout>
                  <c:x val="5.4596528615711614E-3"/>
                  <c:y val="-2.09172007264668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04-495E-AA8B-21F5FB6A8E7D}"/>
                </c:ext>
              </c:extLst>
            </c:dLbl>
            <c:dLbl>
              <c:idx val="2"/>
              <c:layout>
                <c:manualLayout>
                  <c:x val="7.4854979260698656E-3"/>
                  <c:y val="-2.2116743896199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04-495E-AA8B-21F5FB6A8E7D}"/>
                </c:ext>
              </c:extLst>
            </c:dLbl>
            <c:dLbl>
              <c:idx val="3"/>
              <c:layout>
                <c:manualLayout>
                  <c:x val="6.5081129147148203E-3"/>
                  <c:y val="-2.5001030535369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04-495E-AA8B-21F5FB6A8E7D}"/>
                </c:ext>
              </c:extLst>
            </c:dLbl>
            <c:dLbl>
              <c:idx val="4"/>
              <c:layout>
                <c:manualLayout>
                  <c:x val="5.7127493518426336E-3"/>
                  <c:y val="-2.74391559794087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E04-495E-AA8B-21F5FB6A8E7D}"/>
                </c:ext>
              </c:extLst>
            </c:dLbl>
            <c:dLbl>
              <c:idx val="5"/>
              <c:layout>
                <c:manualLayout>
                  <c:x val="9.1476679950397172E-3"/>
                  <c:y val="1.106422568280011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4285651953723684E-2"/>
                      <c:h val="7.468253242411311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FE04-495E-AA8B-21F5FB6A8E7D}"/>
                </c:ext>
              </c:extLst>
            </c:dLbl>
            <c:dLbl>
              <c:idx val="6"/>
              <c:layout>
                <c:manualLayout>
                  <c:x val="6.2557593691309954E-3"/>
                  <c:y val="9.902838700604015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E04-495E-AA8B-21F5FB6A8E7D}"/>
                </c:ext>
              </c:extLst>
            </c:dLbl>
            <c:dLbl>
              <c:idx val="7"/>
              <c:layout>
                <c:manualLayout>
                  <c:x val="5.4581669721957132E-3"/>
                  <c:y val="-1.5926014834859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E04-495E-AA8B-21F5FB6A8E7D}"/>
                </c:ext>
              </c:extLst>
            </c:dLbl>
            <c:dLbl>
              <c:idx val="8"/>
              <c:layout>
                <c:manualLayout>
                  <c:x val="6.2551815232627182E-3"/>
                  <c:y val="-7.60729085587780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E04-495E-AA8B-21F5FB6A8E7D}"/>
                </c:ext>
              </c:extLst>
            </c:dLbl>
            <c:dLbl>
              <c:idx val="9"/>
              <c:layout>
                <c:manualLayout>
                  <c:x val="5.1703997298322918E-3"/>
                  <c:y val="-1.0479453549527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E04-495E-AA8B-21F5FB6A8E7D}"/>
                </c:ext>
              </c:extLst>
            </c:dLbl>
            <c:dLbl>
              <c:idx val="10"/>
              <c:layout>
                <c:manualLayout>
                  <c:x val="7.8081422940497478E-3"/>
                  <c:y val="-2.00129968695972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0748169239828073E-2"/>
                      <c:h val="5.59435351596895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FE04-495E-AA8B-21F5FB6A8E7D}"/>
                </c:ext>
              </c:extLst>
            </c:dLbl>
            <c:dLbl>
              <c:idx val="11"/>
              <c:layout>
                <c:manualLayout>
                  <c:x val="5.1701520816030636E-3"/>
                  <c:y val="5.7056090442256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E04-495E-AA8B-21F5FB6A8E7D}"/>
                </c:ext>
              </c:extLst>
            </c:dLbl>
            <c:dLbl>
              <c:idx val="12"/>
              <c:layout>
                <c:manualLayout>
                  <c:x val="7.5566555172681456E-3"/>
                  <c:y val="5.76151975730665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E04-495E-AA8B-21F5FB6A8E7D}"/>
                </c:ext>
              </c:extLst>
            </c:dLbl>
            <c:dLbl>
              <c:idx val="13"/>
              <c:layout>
                <c:manualLayout>
                  <c:x val="7.5564904184486593E-3"/>
                  <c:y val="2.98296104041903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E04-495E-AA8B-21F5FB6A8E7D}"/>
                </c:ext>
              </c:extLst>
            </c:dLbl>
            <c:dLbl>
              <c:idx val="14"/>
              <c:layout>
                <c:manualLayout>
                  <c:x val="5.4597354109809041E-3"/>
                  <c:y val="1.1997035600410886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E04-495E-AA8B-21F5FB6A8E7D}"/>
                </c:ext>
              </c:extLst>
            </c:dLbl>
            <c:dLbl>
              <c:idx val="15"/>
              <c:layout>
                <c:manualLayout>
                  <c:x val="7.2673198361196097E-3"/>
                  <c:y val="3.22690933956019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E04-495E-AA8B-21F5FB6A8E7D}"/>
                </c:ext>
              </c:extLst>
            </c:dLbl>
            <c:dLbl>
              <c:idx val="16"/>
              <c:layout>
                <c:manualLayout>
                  <c:x val="5.2066144501999624E-3"/>
                  <c:y val="8.5444534723111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E04-495E-AA8B-21F5FB6A8E7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itchFamily="34" charset="-34"/>
                    <a:ea typeface="+mn-ea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'[1]กราฟ %เบิกจ่าย (ประจำ)  '!$C$19:$R$20</c:f>
              <c:multiLvlStrCache>
                <c:ptCount val="16"/>
                <c:lvl>
                  <c:pt idx="0">
                    <c:v>491.6703</c:v>
                  </c:pt>
                  <c:pt idx="1">
                    <c:v>116.7381</c:v>
                  </c:pt>
                  <c:pt idx="2">
                    <c:v>475.756883</c:v>
                  </c:pt>
                  <c:pt idx="3">
                    <c:v>8355.097186</c:v>
                  </c:pt>
                  <c:pt idx="4">
                    <c:v>439.590975</c:v>
                  </c:pt>
                  <c:pt idx="5">
                    <c:v>1250.813435</c:v>
                  </c:pt>
                  <c:pt idx="6">
                    <c:v>359.724296</c:v>
                  </c:pt>
                  <c:pt idx="7">
                    <c:v>933.4631</c:v>
                  </c:pt>
                  <c:pt idx="8">
                    <c:v>3454.74441</c:v>
                  </c:pt>
                  <c:pt idx="9">
                    <c:v>139.6208</c:v>
                  </c:pt>
                  <c:pt idx="10">
                    <c:v>875.6516</c:v>
                  </c:pt>
                  <c:pt idx="11">
                    <c:v>425.63587</c:v>
                  </c:pt>
                  <c:pt idx="12">
                    <c:v>160.1806</c:v>
                  </c:pt>
                  <c:pt idx="13">
                    <c:v>503.59</c:v>
                  </c:pt>
                  <c:pt idx="14">
                    <c:v>153.769</c:v>
                  </c:pt>
                  <c:pt idx="15">
                    <c:v>17644.37626</c:v>
                  </c:pt>
                </c:lvl>
                <c:lvl>
                  <c:pt idx="0">
                    <c:v>อสส.</c:v>
                  </c:pt>
                  <c:pt idx="1">
                    <c:v>ออป.</c:v>
                  </c:pt>
                  <c:pt idx="2">
                    <c:v>ทบ.</c:v>
                  </c:pt>
                  <c:pt idx="3">
                    <c:v>อส.</c:v>
                  </c:pt>
                  <c:pt idx="4">
                    <c:v>สผ.</c:v>
                  </c:pt>
                  <c:pt idx="5">
                    <c:v>สป.ทส.</c:v>
                  </c:pt>
                  <c:pt idx="6">
                    <c:v>คพ.</c:v>
                  </c:pt>
                  <c:pt idx="7">
                    <c:v>ทน.</c:v>
                  </c:pt>
                  <c:pt idx="8">
                    <c:v>ปม.</c:v>
                  </c:pt>
                  <c:pt idx="9">
                    <c:v>อบก.</c:v>
                  </c:pt>
                  <c:pt idx="10">
                    <c:v>ทช.</c:v>
                  </c:pt>
                  <c:pt idx="11">
                    <c:v>ทธ.</c:v>
                  </c:pt>
                  <c:pt idx="12">
                    <c:v>อสพ.</c:v>
                  </c:pt>
                  <c:pt idx="13">
                    <c:v>สส.</c:v>
                  </c:pt>
                  <c:pt idx="14">
                    <c:v>สพภ.</c:v>
                  </c:pt>
                  <c:pt idx="15">
                    <c:v>รวมทั้งสิ้น</c:v>
                  </c:pt>
                </c:lvl>
              </c:multiLvlStrCache>
            </c:multiLvlStrRef>
          </c:cat>
          <c:val>
            <c:numRef>
              <c:f>'[1]กราฟ %เบิกจ่าย (ประจำ)  '!$C$23:$R$23</c:f>
              <c:numCache>
                <c:formatCode>General</c:formatCode>
                <c:ptCount val="16"/>
                <c:pt idx="0">
                  <c:v>0.73901087781791985</c:v>
                </c:pt>
                <c:pt idx="1">
                  <c:v>0.4806891494721946</c:v>
                </c:pt>
                <c:pt idx="2">
                  <c:v>0.47989800076103151</c:v>
                </c:pt>
                <c:pt idx="3">
                  <c:v>0.46945464112283036</c:v>
                </c:pt>
                <c:pt idx="4">
                  <c:v>0.46711199200575032</c:v>
                </c:pt>
                <c:pt idx="5">
                  <c:v>0.46326188125729562</c:v>
                </c:pt>
                <c:pt idx="6">
                  <c:v>0.46058821392481097</c:v>
                </c:pt>
                <c:pt idx="7">
                  <c:v>0.45396020581852675</c:v>
                </c:pt>
                <c:pt idx="8">
                  <c:v>0.44527755035863859</c:v>
                </c:pt>
                <c:pt idx="9">
                  <c:v>0.42175657208668049</c:v>
                </c:pt>
                <c:pt idx="10">
                  <c:v>0.41831339998693545</c:v>
                </c:pt>
                <c:pt idx="11">
                  <c:v>0.38736214595823421</c:v>
                </c:pt>
                <c:pt idx="12">
                  <c:v>0.38447056010528113</c:v>
                </c:pt>
                <c:pt idx="13">
                  <c:v>0.35753933755634548</c:v>
                </c:pt>
                <c:pt idx="14">
                  <c:v>0.21519880470055733</c:v>
                </c:pt>
                <c:pt idx="15">
                  <c:v>0.46026886944104456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FE04-495E-AA8B-21F5FB6A8E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29643264"/>
        <c:axId val="129644800"/>
        <c:axId val="0"/>
      </c:bar3DChart>
      <c:catAx>
        <c:axId val="12964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  <a:alpha val="10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3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644800"/>
        <c:crosses val="autoZero"/>
        <c:auto val="1"/>
        <c:lblAlgn val="ctr"/>
        <c:lblOffset val="100"/>
        <c:noMultiLvlLbl val="0"/>
      </c:catAx>
      <c:valAx>
        <c:axId val="129644800"/>
        <c:scaling>
          <c:orientation val="minMax"/>
          <c:max val="0.70000000000000007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29643264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200">
          <a:latin typeface="TH SarabunPSK" pitchFamily="34" charset="-34"/>
          <a:cs typeface="TH SarabunPSK" pitchFamily="34" charset="-34"/>
        </a:defRPr>
      </a:pPr>
      <a:endParaRPr lang="en-US"/>
    </a:p>
  </c:txPr>
  <c:printSettings>
    <c:headerFooter/>
    <c:pageMargins b="0.59055118110227145" l="0.15748031496063244" r="0.19685039370078738" t="0.59055118110227145" header="0.30000000000000032" footer="0.30000000000000032"/>
    <c:pageSetup orientation="portrait"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7494665018724786E-2"/>
          <c:y val="0.1512682147608273"/>
          <c:w val="0.73368597305451377"/>
          <c:h val="0.6820227410681115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'[1]กราฟ %เบิกจ่าย (ลงทุน)'!$A$23:$A$24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 flip="none" rotWithShape="1">
              <a:gsLst>
                <a:gs pos="60000">
                  <a:srgbClr val="FDB1E7"/>
                </a:gs>
                <a:gs pos="31000">
                  <a:srgbClr val="FB93D8"/>
                </a:gs>
              </a:gsLst>
              <a:lin ang="5400000" scaled="1"/>
              <a:tileRect/>
            </a:gradFill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60000">
                    <a:srgbClr val="FDB1E7"/>
                  </a:gs>
                  <a:gs pos="31000">
                    <a:srgbClr val="FB93D8"/>
                  </a:gs>
                </a:gsLst>
                <a:lin ang="5400000" scaled="1"/>
                <a:tileRect/>
              </a:gradFill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4F17-44E5-B213-A4A70CDEA8F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F17-44E5-B213-A4A70CDEA8F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F17-44E5-B213-A4A70CDEA8FD}"/>
              </c:ext>
            </c:extLst>
          </c:dPt>
          <c:dLbls>
            <c:dLbl>
              <c:idx val="0"/>
              <c:layout>
                <c:manualLayout>
                  <c:x val="5.0743254666418261E-3"/>
                  <c:y val="-1.66417677786611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17-44E5-B213-A4A70CDEA8FD}"/>
                </c:ext>
              </c:extLst>
            </c:dLbl>
            <c:dLbl>
              <c:idx val="1"/>
              <c:layout>
                <c:manualLayout>
                  <c:x val="6.1462154880101505E-3"/>
                  <c:y val="1.6016181852326384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200" b="1">
                      <a:latin typeface="TH SarabunPSK" panose="020B0500040200020003" pitchFamily="34" charset="-34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586600229499969E-2"/>
                      <c:h val="4.82641715507248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4F17-44E5-B213-A4A70CDEA8FD}"/>
                </c:ext>
              </c:extLst>
            </c:dLbl>
            <c:dLbl>
              <c:idx val="2"/>
              <c:layout>
                <c:manualLayout>
                  <c:x val="5.8244635407635557E-3"/>
                  <c:y val="-2.9152965700923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17-44E5-B213-A4A70CDEA8FD}"/>
                </c:ext>
              </c:extLst>
            </c:dLbl>
            <c:dLbl>
              <c:idx val="3"/>
              <c:layout>
                <c:manualLayout>
                  <c:x val="5.8301470884087568E-3"/>
                  <c:y val="-1.385626406180595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17-44E5-B213-A4A70CDEA8FD}"/>
                </c:ext>
              </c:extLst>
            </c:dLbl>
            <c:dLbl>
              <c:idx val="4"/>
              <c:layout>
                <c:manualLayout>
                  <c:x val="4.708142611216653E-3"/>
                  <c:y val="4.1825697831164144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17-44E5-B213-A4A70CDEA8FD}"/>
                </c:ext>
              </c:extLst>
            </c:dLbl>
            <c:dLbl>
              <c:idx val="5"/>
              <c:layout>
                <c:manualLayout>
                  <c:x val="5.824463540763534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17-44E5-B213-A4A70CDEA8FD}"/>
                </c:ext>
              </c:extLst>
            </c:dLbl>
            <c:dLbl>
              <c:idx val="6"/>
              <c:layout>
                <c:manualLayout>
                  <c:x val="4.6367825130049492E-3"/>
                  <c:y val="2.59115298758909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17-44E5-B213-A4A70CDEA8FD}"/>
                </c:ext>
              </c:extLst>
            </c:dLbl>
            <c:dLbl>
              <c:idx val="7"/>
              <c:layout>
                <c:manualLayout>
                  <c:x val="5.7286551661733165E-3"/>
                  <c:y val="-9.500784533953371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17-44E5-B213-A4A70CDEA8FD}"/>
                </c:ext>
              </c:extLst>
            </c:dLbl>
            <c:dLbl>
              <c:idx val="8"/>
              <c:layout>
                <c:manualLayout>
                  <c:x val="4.5829241329387203E-3"/>
                  <c:y val="9.500784533953371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17-44E5-B213-A4A70CDEA8FD}"/>
                </c:ext>
              </c:extLst>
            </c:dLbl>
            <c:dLbl>
              <c:idx val="9"/>
              <c:layout>
                <c:manualLayout>
                  <c:x val="5.728655166173400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F17-44E5-B213-A4A70CDEA8FD}"/>
                </c:ext>
              </c:extLst>
            </c:dLbl>
            <c:dLbl>
              <c:idx val="10"/>
              <c:layout>
                <c:manualLayout>
                  <c:x val="4.582924132938720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F17-44E5-B213-A4A70CDEA8FD}"/>
                </c:ext>
              </c:extLst>
            </c:dLbl>
            <c:dLbl>
              <c:idx val="11"/>
              <c:layout>
                <c:manualLayout>
                  <c:x val="4.5829241329387203E-3"/>
                  <c:y val="2.59115298758928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F17-44E5-B213-A4A70CDEA8FD}"/>
                </c:ext>
              </c:extLst>
            </c:dLbl>
            <c:dLbl>
              <c:idx val="15"/>
              <c:layout>
                <c:manualLayout>
                  <c:x val="5.847739021596134E-3"/>
                  <c:y val="-5.65278570103707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48-4C58-BC28-1D511581920A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(ลงทุน)'!$C$20:$S$20</c15:sqref>
                  </c15:fullRef>
                </c:ext>
              </c:extLst>
              <c:f>('[1]กราฟ %เบิกจ่าย (ลงทุน)'!$C$20:$O$20,'[1]กราฟ %เบิกจ่าย (ลงทุน)'!$Q$20:$S$20)</c:f>
              <c:strCache>
                <c:ptCount val="16"/>
                <c:pt idx="0">
                  <c:v>ทบ.</c:v>
                </c:pt>
                <c:pt idx="1">
                  <c:v>อส.</c:v>
                </c:pt>
                <c:pt idx="2">
                  <c:v>ปม.</c:v>
                </c:pt>
                <c:pt idx="3">
                  <c:v>ทช.</c:v>
                </c:pt>
                <c:pt idx="4">
                  <c:v>ออป.</c:v>
                </c:pt>
                <c:pt idx="5">
                  <c:v>ทน.</c:v>
                </c:pt>
                <c:pt idx="6">
                  <c:v>สส.</c:v>
                </c:pt>
                <c:pt idx="7">
                  <c:v>ทธ.</c:v>
                </c:pt>
                <c:pt idx="8">
                  <c:v>สผ.</c:v>
                </c:pt>
                <c:pt idx="9">
                  <c:v>สป.ทส.</c:v>
                </c:pt>
                <c:pt idx="10">
                  <c:v>อสส.</c:v>
                </c:pt>
                <c:pt idx="11">
                  <c:v>คพ.</c:v>
                </c:pt>
                <c:pt idx="12">
                  <c:v>อบก.</c:v>
                </c:pt>
                <c:pt idx="13">
                  <c:v>สพภ.</c:v>
                </c:pt>
                <c:pt idx="14">
                  <c:v>อสพ.</c:v>
                </c:pt>
                <c:pt idx="15">
                  <c:v>รวมทั้งสิ้น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(ลงทุน)'!$C$24:$S$24</c15:sqref>
                  </c15:fullRef>
                </c:ext>
              </c:extLst>
              <c:f>('[1]กราฟ %เบิกจ่าย (ลงทุน)'!$C$24:$O$24,'[1]กราฟ %เบิกจ่าย (ลงทุน)'!$Q$24:$S$24)</c:f>
              <c:numCache>
                <c:formatCode>General</c:formatCode>
                <c:ptCount val="16"/>
                <c:pt idx="0">
                  <c:v>0.42333832563662532</c:v>
                </c:pt>
                <c:pt idx="1">
                  <c:v>0.24910281007230517</c:v>
                </c:pt>
                <c:pt idx="2">
                  <c:v>0.2182207017179236</c:v>
                </c:pt>
                <c:pt idx="3">
                  <c:v>0.20441984568258187</c:v>
                </c:pt>
                <c:pt idx="4">
                  <c:v>0.16594961360628685</c:v>
                </c:pt>
                <c:pt idx="5">
                  <c:v>0.14704229679157729</c:v>
                </c:pt>
                <c:pt idx="6">
                  <c:v>0.13576412534490456</c:v>
                </c:pt>
                <c:pt idx="7">
                  <c:v>7.578550093892647E-2</c:v>
                </c:pt>
                <c:pt idx="8">
                  <c:v>7.0849297885019036E-2</c:v>
                </c:pt>
                <c:pt idx="9">
                  <c:v>6.1508004237444555E-2</c:v>
                </c:pt>
                <c:pt idx="10">
                  <c:v>5.4326186496619813E-2</c:v>
                </c:pt>
                <c:pt idx="11">
                  <c:v>1.7222707134530106E-2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0.20206106595897375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F17-44E5-B213-A4A70CDEA8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32967040"/>
        <c:axId val="133009792"/>
        <c:axId val="0"/>
      </c:bar3DChart>
      <c:catAx>
        <c:axId val="132967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133009792"/>
        <c:crosses val="autoZero"/>
        <c:auto val="1"/>
        <c:lblAlgn val="ctr"/>
        <c:lblOffset val="100"/>
        <c:noMultiLvlLbl val="0"/>
      </c:catAx>
      <c:valAx>
        <c:axId val="133009792"/>
        <c:scaling>
          <c:orientation val="minMax"/>
          <c:max val="0.5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400" b="1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132967040"/>
        <c:crosses val="autoZero"/>
        <c:crossBetween val="between"/>
        <c:majorUnit val="0.1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29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10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>
  <cs:dataPoint3D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273494</xdr:rowOff>
    </xdr:from>
    <xdr:to>
      <xdr:col>15</xdr:col>
      <xdr:colOff>110480</xdr:colOff>
      <xdr:row>8</xdr:row>
      <xdr:rowOff>199276</xdr:rowOff>
    </xdr:to>
    <xdr:graphicFrame macro="">
      <xdr:nvGraphicFramePr>
        <xdr:cNvPr id="2" name="แผนภูมิ 3">
          <a:extLst>
            <a:ext uri="{FF2B5EF4-FFF2-40B4-BE49-F238E27FC236}">
              <a16:creationId xmlns:a16="http://schemas.microsoft.com/office/drawing/2014/main" id="{B0872668-6272-4E03-A3CF-54DB0FAD69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7</xdr:row>
      <xdr:rowOff>198787</xdr:rowOff>
    </xdr:from>
    <xdr:to>
      <xdr:col>5</xdr:col>
      <xdr:colOff>0</xdr:colOff>
      <xdr:row>8</xdr:row>
      <xdr:rowOff>110636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52A890-64B2-4B8C-93CE-06CECEFFF50C}"/>
            </a:ext>
          </a:extLst>
        </xdr:cNvPr>
        <xdr:cNvSpPr txBox="1"/>
      </xdr:nvSpPr>
      <xdr:spPr bwMode="auto">
        <a:xfrm>
          <a:off x="2686050" y="2265712"/>
          <a:ext cx="1390650" cy="1880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200" b="1" baseline="0">
              <a:latin typeface="TH SarabunPSK" pitchFamily="34" charset="-34"/>
              <a:cs typeface="TH SarabunPSK" pitchFamily="34" charset="-34"/>
            </a:rPr>
            <a:t> ปี 2556 </a:t>
          </a:r>
          <a: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(ภาพรวม)</a:t>
          </a:r>
          <a:b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1200" b="1" baseline="0">
              <a:latin typeface="TH SarabunPSK" pitchFamily="34" charset="-34"/>
              <a:cs typeface="TH SarabunPSK" pitchFamily="34" charset="-34"/>
            </a:rPr>
            <a:t>กระทรวงทรัพยากรธรรมชาติและสิ่งแวดล้อม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79625</xdr:colOff>
      <xdr:row>2</xdr:row>
      <xdr:rowOff>307079</xdr:rowOff>
    </xdr:from>
    <xdr:to>
      <xdr:col>10</xdr:col>
      <xdr:colOff>105115</xdr:colOff>
      <xdr:row>14</xdr:row>
      <xdr:rowOff>178270</xdr:rowOff>
    </xdr:to>
    <xdr:cxnSp macro="">
      <xdr:nvCxnSpPr>
        <xdr:cNvPr id="4" name="Straight Arrow Connector 9">
          <a:extLst>
            <a:ext uri="{FF2B5EF4-FFF2-40B4-BE49-F238E27FC236}">
              <a16:creationId xmlns:a16="http://schemas.microsoft.com/office/drawing/2014/main" id="{066A9BDB-40A5-4DCD-BC3D-3C50BCDA3F88}"/>
            </a:ext>
          </a:extLst>
        </xdr:cNvPr>
        <xdr:cNvCxnSpPr/>
      </xdr:nvCxnSpPr>
      <xdr:spPr bwMode="auto">
        <a:xfrm flipV="1">
          <a:off x="7413875" y="964304"/>
          <a:ext cx="25490" cy="3214466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</xdr:row>
      <xdr:rowOff>297659</xdr:rowOff>
    </xdr:from>
    <xdr:to>
      <xdr:col>16</xdr:col>
      <xdr:colOff>0</xdr:colOff>
      <xdr:row>14</xdr:row>
      <xdr:rowOff>142875</xdr:rowOff>
    </xdr:to>
    <xdr:cxnSp macro="">
      <xdr:nvCxnSpPr>
        <xdr:cNvPr id="5" name="Straight Arrow Connector 9">
          <a:extLst>
            <a:ext uri="{FF2B5EF4-FFF2-40B4-BE49-F238E27FC236}">
              <a16:creationId xmlns:a16="http://schemas.microsoft.com/office/drawing/2014/main" id="{E4E4D219-109F-4AE1-A44C-402200594280}"/>
            </a:ext>
          </a:extLst>
        </xdr:cNvPr>
        <xdr:cNvCxnSpPr/>
      </xdr:nvCxnSpPr>
      <xdr:spPr bwMode="auto">
        <a:xfrm rot="16200000" flipV="1">
          <a:off x="9602392" y="2553892"/>
          <a:ext cx="3178966" cy="0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1322246</xdr:colOff>
      <xdr:row>5</xdr:row>
      <xdr:rowOff>66678</xdr:rowOff>
    </xdr:from>
    <xdr:to>
      <xdr:col>0</xdr:col>
      <xdr:colOff>1331769</xdr:colOff>
      <xdr:row>14</xdr:row>
      <xdr:rowOff>219075</xdr:rowOff>
    </xdr:to>
    <xdr:cxnSp macro="">
      <xdr:nvCxnSpPr>
        <xdr:cNvPr id="6" name="ตัวเชื่อมต่อตรง 35">
          <a:extLst>
            <a:ext uri="{FF2B5EF4-FFF2-40B4-BE49-F238E27FC236}">
              <a16:creationId xmlns:a16="http://schemas.microsoft.com/office/drawing/2014/main" id="{6BB91C98-99B4-4665-84B2-7C1553B08F9E}"/>
            </a:ext>
          </a:extLst>
        </xdr:cNvPr>
        <xdr:cNvCxnSpPr/>
      </xdr:nvCxnSpPr>
      <xdr:spPr>
        <a:xfrm rot="5400000">
          <a:off x="7797" y="2895602"/>
          <a:ext cx="2638422" cy="9523"/>
        </a:xfrm>
        <a:prstGeom prst="line">
          <a:avLst/>
        </a:prstGeom>
        <a:ln w="19050">
          <a:solidFill>
            <a:srgbClr val="00206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7</xdr:row>
      <xdr:rowOff>180975</xdr:rowOff>
    </xdr:from>
    <xdr:to>
      <xdr:col>17</xdr:col>
      <xdr:colOff>0</xdr:colOff>
      <xdr:row>7</xdr:row>
      <xdr:rowOff>191311</xdr:rowOff>
    </xdr:to>
    <xdr:cxnSp macro="">
      <xdr:nvCxnSpPr>
        <xdr:cNvPr id="8" name="Straight Arrow Connector 9">
          <a:extLst>
            <a:ext uri="{FF2B5EF4-FFF2-40B4-BE49-F238E27FC236}">
              <a16:creationId xmlns:a16="http://schemas.microsoft.com/office/drawing/2014/main" id="{DF865726-3E94-4EDF-A74D-B415C1B27289}"/>
            </a:ext>
          </a:extLst>
        </xdr:cNvPr>
        <xdr:cNvCxnSpPr/>
      </xdr:nvCxnSpPr>
      <xdr:spPr bwMode="auto">
        <a:xfrm>
          <a:off x="733425" y="2247900"/>
          <a:ext cx="11106150" cy="10336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7826</xdr:rowOff>
    </xdr:from>
    <xdr:to>
      <xdr:col>5</xdr:col>
      <xdr:colOff>0</xdr:colOff>
      <xdr:row>13</xdr:row>
      <xdr:rowOff>258779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7D780AA-A130-46D8-BD14-74B581DDEEF3}"/>
            </a:ext>
          </a:extLst>
        </xdr:cNvPr>
        <xdr:cNvSpPr txBox="1"/>
      </xdr:nvSpPr>
      <xdr:spPr bwMode="auto">
        <a:xfrm>
          <a:off x="2686050" y="3732101"/>
          <a:ext cx="1390650" cy="250953"/>
        </a:xfrm>
        <a:prstGeom prst="rect">
          <a:avLst/>
        </a:prstGeom>
        <a:noFill/>
        <a:ln w="1270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ต.ค.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7</xdr:col>
      <xdr:colOff>109852</xdr:colOff>
      <xdr:row>4</xdr:row>
      <xdr:rowOff>119981</xdr:rowOff>
    </xdr:from>
    <xdr:to>
      <xdr:col>7</xdr:col>
      <xdr:colOff>119790</xdr:colOff>
      <xdr:row>14</xdr:row>
      <xdr:rowOff>219308</xdr:rowOff>
    </xdr:to>
    <xdr:cxnSp macro="">
      <xdr:nvCxnSpPr>
        <xdr:cNvPr id="10" name="ตัวเชื่อมต่อตรง 1">
          <a:extLst>
            <a:ext uri="{FF2B5EF4-FFF2-40B4-BE49-F238E27FC236}">
              <a16:creationId xmlns:a16="http://schemas.microsoft.com/office/drawing/2014/main" id="{6D69B270-A1FC-4750-BEB0-288C162C5D15}"/>
            </a:ext>
          </a:extLst>
        </xdr:cNvPr>
        <xdr:cNvCxnSpPr/>
      </xdr:nvCxnSpPr>
      <xdr:spPr>
        <a:xfrm flipH="1">
          <a:off x="5472427" y="1358231"/>
          <a:ext cx="9938" cy="2861577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dash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16087</xdr:colOff>
      <xdr:row>3</xdr:row>
      <xdr:rowOff>2322</xdr:rowOff>
    </xdr:from>
    <xdr:to>
      <xdr:col>17</xdr:col>
      <xdr:colOff>513668</xdr:colOff>
      <xdr:row>17</xdr:row>
      <xdr:rowOff>671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5394838F-8AF4-4AC9-B4E7-7B0B9052705D}"/>
            </a:ext>
          </a:extLst>
        </xdr:cNvPr>
        <xdr:cNvGrpSpPr/>
      </xdr:nvGrpSpPr>
      <xdr:grpSpPr>
        <a:xfrm>
          <a:off x="16087" y="1080008"/>
          <a:ext cx="12667810" cy="4417949"/>
          <a:chOff x="16904" y="954822"/>
          <a:chExt cx="12037511" cy="4449455"/>
        </a:xfrm>
      </xdr:grpSpPr>
      <xdr:graphicFrame macro="">
        <xdr:nvGraphicFramePr>
          <xdr:cNvPr id="12" name="Chart 2">
            <a:extLst>
              <a:ext uri="{FF2B5EF4-FFF2-40B4-BE49-F238E27FC236}">
                <a16:creationId xmlns:a16="http://schemas.microsoft.com/office/drawing/2014/main" id="{0CA1A31C-4B7A-462D-A38E-7FBD832703EF}"/>
              </a:ext>
            </a:extLst>
          </xdr:cNvPr>
          <xdr:cNvGraphicFramePr>
            <a:graphicFrameLocks/>
          </xdr:cNvGraphicFramePr>
        </xdr:nvGraphicFramePr>
        <xdr:xfrm>
          <a:off x="16904" y="954822"/>
          <a:ext cx="12037511" cy="444945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CACFCFB-A101-4EB2-963C-8F2C6DB4DAE6}"/>
              </a:ext>
            </a:extLst>
          </xdr:cNvPr>
          <xdr:cNvSpPr txBox="1"/>
        </xdr:nvSpPr>
        <xdr:spPr bwMode="auto">
          <a:xfrm>
            <a:off x="1472714" y="986658"/>
            <a:ext cx="8843777" cy="323876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(ภาพรวม) </a:t>
            </a:r>
            <a:br>
              <a:rPr lang="th-TH" sz="15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4" name="Straight Arrow Connector 10">
            <a:extLst>
              <a:ext uri="{FF2B5EF4-FFF2-40B4-BE49-F238E27FC236}">
                <a16:creationId xmlns:a16="http://schemas.microsoft.com/office/drawing/2014/main" id="{2C579A1C-5CAB-4437-9564-982221C3DD4B}"/>
              </a:ext>
            </a:extLst>
          </xdr:cNvPr>
          <xdr:cNvCxnSpPr/>
        </xdr:nvCxnSpPr>
        <xdr:spPr bwMode="auto">
          <a:xfrm>
            <a:off x="774042" y="1926991"/>
            <a:ext cx="9074353" cy="6232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Arrow Connector 9">
            <a:extLst>
              <a:ext uri="{FF2B5EF4-FFF2-40B4-BE49-F238E27FC236}">
                <a16:creationId xmlns:a16="http://schemas.microsoft.com/office/drawing/2014/main" id="{9FBC9BA8-DB97-44EE-A5EA-8F20352B8312}"/>
              </a:ext>
            </a:extLst>
          </xdr:cNvPr>
          <xdr:cNvCxnSpPr/>
        </xdr:nvCxnSpPr>
        <xdr:spPr bwMode="auto">
          <a:xfrm>
            <a:off x="773773" y="2681051"/>
            <a:ext cx="9067027" cy="2560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Arrow Connector 9">
            <a:extLst>
              <a:ext uri="{FF2B5EF4-FFF2-40B4-BE49-F238E27FC236}">
                <a16:creationId xmlns:a16="http://schemas.microsoft.com/office/drawing/2014/main" id="{2BC77AB3-C249-4B01-83C6-CC5839A1E59D}"/>
              </a:ext>
            </a:extLst>
          </xdr:cNvPr>
          <xdr:cNvCxnSpPr/>
        </xdr:nvCxnSpPr>
        <xdr:spPr bwMode="auto">
          <a:xfrm>
            <a:off x="774710" y="2364071"/>
            <a:ext cx="9043277" cy="3664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0.81699</cdr:x>
      <cdr:y>0.27983</cdr:y>
    </cdr:from>
    <cdr:to>
      <cdr:x>0.97645</cdr:x>
      <cdr:y>0.33194</cdr:y>
    </cdr:to>
    <cdr:sp macro="" textlink="">
      <cdr:nvSpPr>
        <cdr:cNvPr id="2" name="TextBox 12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D000000}"/>
            </a:ext>
          </a:extLst>
        </cdr:cNvPr>
        <cdr:cNvSpPr txBox="1"/>
      </cdr:nvSpPr>
      <cdr:spPr bwMode="auto">
        <a:xfrm xmlns:a="http://schemas.openxmlformats.org/drawingml/2006/main">
          <a:off x="9984655" y="1132319"/>
          <a:ext cx="1948803" cy="2108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ก.พ.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46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0.81604</cdr:x>
      <cdr:y>0.18246</cdr:y>
    </cdr:from>
    <cdr:to>
      <cdr:x>0.98944</cdr:x>
      <cdr:y>0.23181</cdr:y>
    </cdr:to>
    <cdr:sp macro="" textlink="">
      <cdr:nvSpPr>
        <cdr:cNvPr id="3" name="TextBox 31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20000000}"/>
            </a:ext>
          </a:extLst>
        </cdr:cNvPr>
        <cdr:cNvSpPr txBox="1"/>
      </cdr:nvSpPr>
      <cdr:spPr>
        <a:xfrm xmlns:a="http://schemas.openxmlformats.org/drawingml/2006/main">
          <a:off x="9973051" y="796241"/>
          <a:ext cx="2119168" cy="21536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 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2 มี.ค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GB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54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0.81909</cdr:x>
      <cdr:y>0.3556</cdr:y>
    </cdr:from>
    <cdr:to>
      <cdr:x>0.97977</cdr:x>
      <cdr:y>0.40207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00000000-0008-0000-0400-000007000000}"/>
            </a:ext>
          </a:extLst>
        </cdr:cNvPr>
        <cdr:cNvSpPr txBox="1"/>
      </cdr:nvSpPr>
      <cdr:spPr bwMode="auto">
        <a:xfrm xmlns:a="http://schemas.openxmlformats.org/drawingml/2006/main">
          <a:off x="10010319" y="1551811"/>
          <a:ext cx="1963714" cy="202794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ม.ค.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39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0.74603</cdr:x>
      <cdr:y>0.10034</cdr:y>
    </cdr:from>
    <cdr:to>
      <cdr:x>0.7469</cdr:x>
      <cdr:y>0.81357</cdr:y>
    </cdr:to>
    <cdr:cxnSp macro="">
      <cdr:nvCxnSpPr>
        <cdr:cNvPr id="8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3870A397-C59B-46D7-BB2F-EDAAD8A4B702}"/>
            </a:ext>
          </a:extLst>
        </cdr:cNvPr>
        <cdr:cNvCxnSpPr/>
      </cdr:nvCxnSpPr>
      <cdr:spPr>
        <a:xfrm xmlns:a="http://schemas.openxmlformats.org/drawingml/2006/main" rot="5400000">
          <a:off x="7566514" y="1988824"/>
          <a:ext cx="3112517" cy="1063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43</xdr:row>
      <xdr:rowOff>295275</xdr:rowOff>
    </xdr:from>
    <xdr:to>
      <xdr:col>6</xdr:col>
      <xdr:colOff>0</xdr:colOff>
      <xdr:row>44</xdr:row>
      <xdr:rowOff>0</xdr:rowOff>
    </xdr:to>
    <xdr:graphicFrame macro="">
      <xdr:nvGraphicFramePr>
        <xdr:cNvPr id="2" name="แผนภูมิ 3">
          <a:extLst>
            <a:ext uri="{FF2B5EF4-FFF2-40B4-BE49-F238E27FC236}">
              <a16:creationId xmlns:a16="http://schemas.microsoft.com/office/drawing/2014/main" id="{5841BA31-1C2C-472B-9F57-E8FAAE56A9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4</xdr:row>
      <xdr:rowOff>28575</xdr:rowOff>
    </xdr:from>
    <xdr:to>
      <xdr:col>6</xdr:col>
      <xdr:colOff>0</xdr:colOff>
      <xdr:row>5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0E903B8-10B7-4082-91C8-5419D588D2B3}"/>
            </a:ext>
          </a:extLst>
        </xdr:cNvPr>
        <xdr:cNvSpPr txBox="1"/>
      </xdr:nvSpPr>
      <xdr:spPr bwMode="auto">
        <a:xfrm>
          <a:off x="3190875" y="1314450"/>
          <a:ext cx="1314450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200" b="1" baseline="0">
              <a:latin typeface="TH SarabunPSK" pitchFamily="34" charset="-34"/>
              <a:cs typeface="TH SarabunPSK" pitchFamily="34" charset="-34"/>
            </a:rPr>
            <a:t> ปี 2556 </a:t>
          </a:r>
          <a: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(ภาพรวม)</a:t>
          </a:r>
          <a:b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1200" b="1" baseline="0">
              <a:latin typeface="TH SarabunPSK" pitchFamily="34" charset="-34"/>
              <a:cs typeface="TH SarabunPSK" pitchFamily="34" charset="-34"/>
            </a:rPr>
            <a:t>กระทรวงทรัพยากรธรรมชาติและสิ่งแวดล้อม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101600</xdr:colOff>
      <xdr:row>3</xdr:row>
      <xdr:rowOff>39508</xdr:rowOff>
    </xdr:from>
    <xdr:to>
      <xdr:col>17</xdr:col>
      <xdr:colOff>607757</xdr:colOff>
      <xdr:row>17</xdr:row>
      <xdr:rowOff>2741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1D87083-42EF-4926-BF5B-9074900D1348}"/>
            </a:ext>
          </a:extLst>
        </xdr:cNvPr>
        <xdr:cNvGrpSpPr/>
      </xdr:nvGrpSpPr>
      <xdr:grpSpPr>
        <a:xfrm>
          <a:off x="101600" y="1182508"/>
          <a:ext cx="12334090" cy="4348966"/>
          <a:chOff x="101600" y="1024891"/>
          <a:chExt cx="12111689" cy="4476723"/>
        </a:xfrm>
      </xdr:grpSpPr>
      <xdr:graphicFrame macro="">
        <xdr:nvGraphicFramePr>
          <xdr:cNvPr id="5" name="Chart 2">
            <a:extLst>
              <a:ext uri="{FF2B5EF4-FFF2-40B4-BE49-F238E27FC236}">
                <a16:creationId xmlns:a16="http://schemas.microsoft.com/office/drawing/2014/main" id="{AAED3C3C-AE87-420E-A8DF-B1B0A5BF6BA1}"/>
              </a:ext>
            </a:extLst>
          </xdr:cNvPr>
          <xdr:cNvGraphicFramePr>
            <a:graphicFrameLocks/>
          </xdr:cNvGraphicFramePr>
        </xdr:nvGraphicFramePr>
        <xdr:xfrm>
          <a:off x="101600" y="1024891"/>
          <a:ext cx="12111689" cy="44767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3BF09A7C-A286-4CE7-90A5-2EB4C2F02296}"/>
              </a:ext>
            </a:extLst>
          </xdr:cNvPr>
          <xdr:cNvSpPr txBox="1"/>
        </xdr:nvSpPr>
        <xdr:spPr bwMode="auto">
          <a:xfrm>
            <a:off x="9947084" y="2591434"/>
            <a:ext cx="1934247" cy="26891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เดือน ม.ค.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43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861122F7-E626-42E5-B9BF-BB87C86E9859}"/>
              </a:ext>
            </a:extLst>
          </xdr:cNvPr>
          <xdr:cNvSpPr txBox="1"/>
        </xdr:nvSpPr>
        <xdr:spPr bwMode="auto">
          <a:xfrm>
            <a:off x="9927349" y="2286687"/>
            <a:ext cx="1873498" cy="2893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เดือน ก.พ.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50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B40EE6C5-31DE-448A-B3DB-0AA14C0207A6}"/>
              </a:ext>
            </a:extLst>
          </xdr:cNvPr>
          <xdr:cNvSpPr txBox="1"/>
        </xdr:nvSpPr>
        <xdr:spPr bwMode="auto">
          <a:xfrm>
            <a:off x="9927584" y="1978343"/>
            <a:ext cx="2160363" cy="3369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ไตรมาสที่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2 มี.ค.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57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7D1AD1DB-6814-407C-B7C4-987160AB95C1}"/>
              </a:ext>
            </a:extLst>
          </xdr:cNvPr>
          <xdr:cNvSpPr txBox="1"/>
        </xdr:nvSpPr>
        <xdr:spPr bwMode="auto">
          <a:xfrm>
            <a:off x="928281" y="1051372"/>
            <a:ext cx="9408917" cy="321374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(รายจ่ายประจำ) </a:t>
            </a:r>
            <a:br>
              <a:rPr lang="th-TH" sz="15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" name="Straight Arrow Connector 9">
            <a:extLst>
              <a:ext uri="{FF2B5EF4-FFF2-40B4-BE49-F238E27FC236}">
                <a16:creationId xmlns:a16="http://schemas.microsoft.com/office/drawing/2014/main" id="{D0441A0F-AD5C-4324-A700-F08282266350}"/>
              </a:ext>
            </a:extLst>
          </xdr:cNvPr>
          <xdr:cNvCxnSpPr/>
        </xdr:nvCxnSpPr>
        <xdr:spPr bwMode="auto">
          <a:xfrm flipV="1">
            <a:off x="902704" y="2772753"/>
            <a:ext cx="8964673" cy="27414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Arrow Connector 9">
            <a:extLst>
              <a:ext uri="{FF2B5EF4-FFF2-40B4-BE49-F238E27FC236}">
                <a16:creationId xmlns:a16="http://schemas.microsoft.com/office/drawing/2014/main" id="{867924C0-77CE-4F60-B7B7-9BA9952BBB90}"/>
              </a:ext>
            </a:extLst>
          </xdr:cNvPr>
          <xdr:cNvCxnSpPr/>
        </xdr:nvCxnSpPr>
        <xdr:spPr bwMode="auto">
          <a:xfrm flipV="1">
            <a:off x="915988" y="2467806"/>
            <a:ext cx="8988073" cy="2855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Arrow Connector 10">
            <a:extLst>
              <a:ext uri="{FF2B5EF4-FFF2-40B4-BE49-F238E27FC236}">
                <a16:creationId xmlns:a16="http://schemas.microsoft.com/office/drawing/2014/main" id="{7556B098-986A-4EAC-B44D-B5038DB25C40}"/>
              </a:ext>
            </a:extLst>
          </xdr:cNvPr>
          <xdr:cNvCxnSpPr/>
        </xdr:nvCxnSpPr>
        <xdr:spPr bwMode="auto">
          <a:xfrm flipV="1">
            <a:off x="908150" y="2133252"/>
            <a:ext cx="8987096" cy="5553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962968</xdr:colOff>
      <xdr:row>14</xdr:row>
      <xdr:rowOff>220157</xdr:rowOff>
    </xdr:from>
    <xdr:to>
      <xdr:col>13</xdr:col>
      <xdr:colOff>1239</xdr:colOff>
      <xdr:row>15</xdr:row>
      <xdr:rowOff>101643</xdr:rowOff>
    </xdr:to>
    <xdr:sp macro="" textlink="">
      <xdr:nvSpPr>
        <xdr:cNvPr id="13" name="Subtitle 2">
          <a:extLst>
            <a:ext uri="{FF2B5EF4-FFF2-40B4-BE49-F238E27FC236}">
              <a16:creationId xmlns:a16="http://schemas.microsoft.com/office/drawing/2014/main" id="{06B0B118-EAF5-474D-B01D-E72EE63225D1}"/>
            </a:ext>
          </a:extLst>
        </xdr:cNvPr>
        <xdr:cNvSpPr>
          <a:spLocks noGrp="1"/>
        </xdr:cNvSpPr>
      </xdr:nvSpPr>
      <xdr:spPr>
        <a:xfrm>
          <a:off x="962968" y="4220657"/>
          <a:ext cx="8055271" cy="151361"/>
        </a:xfrm>
        <a:prstGeom prst="rect">
          <a:avLst/>
        </a:prstGeom>
        <a:solidFill>
          <a:schemeClr val="bg1"/>
        </a:solidFill>
      </xdr:spPr>
      <xdr:txBody>
        <a:bodyPr vert="horz" wrap="square" lIns="91440" tIns="45720" rIns="91440" bIns="45720" rtlCol="0">
          <a:normAutofit lnSpcReduction="10000"/>
        </a:bodyPr>
        <a:lstStyle>
          <a:lvl1pPr marL="0" indent="0" algn="ctr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GB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0.73831</cdr:x>
      <cdr:y>0.11006</cdr:y>
    </cdr:from>
    <cdr:to>
      <cdr:x>0.73918</cdr:x>
      <cdr:y>0.81895</cdr:y>
    </cdr:to>
    <cdr:cxnSp macro="">
      <cdr:nvCxnSpPr>
        <cdr:cNvPr id="2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C3AD6101-62D4-4A51-8295-4B83B6F1DFA3}"/>
            </a:ext>
          </a:extLst>
        </cdr:cNvPr>
        <cdr:cNvCxnSpPr/>
      </cdr:nvCxnSpPr>
      <cdr:spPr>
        <a:xfrm xmlns:a="http://schemas.openxmlformats.org/drawingml/2006/main" rot="5400000">
          <a:off x="7383236" y="2046801"/>
          <a:ext cx="3131705" cy="1053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57149</xdr:rowOff>
    </xdr:from>
    <xdr:to>
      <xdr:col>18</xdr:col>
      <xdr:colOff>394855</xdr:colOff>
      <xdr:row>17</xdr:row>
      <xdr:rowOff>190499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7A988E1-335C-4D3C-AF62-A7A9FDAAEF63}"/>
            </a:ext>
          </a:extLst>
        </xdr:cNvPr>
        <xdr:cNvGrpSpPr/>
      </xdr:nvGrpSpPr>
      <xdr:grpSpPr>
        <a:xfrm>
          <a:off x="66675" y="1200149"/>
          <a:ext cx="11562237" cy="4618264"/>
          <a:chOff x="66675" y="1097572"/>
          <a:chExt cx="10886276" cy="4925890"/>
        </a:xfrm>
      </xdr:grpSpPr>
      <xdr:graphicFrame macro="">
        <xdr:nvGraphicFramePr>
          <xdr:cNvPr id="3" name="แผนภูมิ 2">
            <a:extLst>
              <a:ext uri="{FF2B5EF4-FFF2-40B4-BE49-F238E27FC236}">
                <a16:creationId xmlns:a16="http://schemas.microsoft.com/office/drawing/2014/main" id="{44BDAF93-17AB-4713-A583-F0259394E506}"/>
              </a:ext>
            </a:extLst>
          </xdr:cNvPr>
          <xdr:cNvGraphicFramePr/>
        </xdr:nvGraphicFramePr>
        <xdr:xfrm>
          <a:off x="66675" y="1097572"/>
          <a:ext cx="10886276" cy="492589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ตัวเชื่อมต่อตรง 8">
            <a:extLst>
              <a:ext uri="{FF2B5EF4-FFF2-40B4-BE49-F238E27FC236}">
                <a16:creationId xmlns:a16="http://schemas.microsoft.com/office/drawing/2014/main" id="{6C27C247-F9F0-4F3B-BD16-0833E5EB631C}"/>
              </a:ext>
            </a:extLst>
          </xdr:cNvPr>
          <xdr:cNvCxnSpPr/>
        </xdr:nvCxnSpPr>
        <xdr:spPr>
          <a:xfrm rot="5400000">
            <a:off x="6485806" y="3726717"/>
            <a:ext cx="2833253" cy="36698"/>
          </a:xfrm>
          <a:prstGeom prst="line">
            <a:avLst/>
          </a:prstGeom>
          <a:noFill/>
          <a:ln w="19050" cap="flat" cmpd="sng" algn="ctr">
            <a:solidFill>
              <a:srgbClr val="FF0000"/>
            </a:solidFill>
            <a:prstDash val="dash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Arrow Connector 9">
            <a:extLst>
              <a:ext uri="{FF2B5EF4-FFF2-40B4-BE49-F238E27FC236}">
                <a16:creationId xmlns:a16="http://schemas.microsoft.com/office/drawing/2014/main" id="{60C18165-B01C-48DC-AB0F-9BE655977920}"/>
              </a:ext>
            </a:extLst>
          </xdr:cNvPr>
          <xdr:cNvCxnSpPr/>
        </xdr:nvCxnSpPr>
        <xdr:spPr bwMode="auto">
          <a:xfrm flipV="1">
            <a:off x="869622" y="2839026"/>
            <a:ext cx="7576038" cy="7330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Arrow Connector 9">
            <a:extLst>
              <a:ext uri="{FF2B5EF4-FFF2-40B4-BE49-F238E27FC236}">
                <a16:creationId xmlns:a16="http://schemas.microsoft.com/office/drawing/2014/main" id="{AAA8950B-8A27-4861-83B4-5B107CAE1E05}"/>
              </a:ext>
            </a:extLst>
          </xdr:cNvPr>
          <xdr:cNvCxnSpPr/>
        </xdr:nvCxnSpPr>
        <xdr:spPr bwMode="auto">
          <a:xfrm flipV="1">
            <a:off x="861856" y="3352338"/>
            <a:ext cx="7561385" cy="7331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Arrow Connector 10">
            <a:extLst>
              <a:ext uri="{FF2B5EF4-FFF2-40B4-BE49-F238E27FC236}">
                <a16:creationId xmlns:a16="http://schemas.microsoft.com/office/drawing/2014/main" id="{114F0265-0906-440F-9474-F8FC9B4C582A}"/>
              </a:ext>
            </a:extLst>
          </xdr:cNvPr>
          <xdr:cNvCxnSpPr/>
        </xdr:nvCxnSpPr>
        <xdr:spPr bwMode="auto">
          <a:xfrm>
            <a:off x="871423" y="2344254"/>
            <a:ext cx="7546731" cy="7322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0.09028</cdr:x>
      <cdr:y>0.00395</cdr:y>
    </cdr:from>
    <cdr:to>
      <cdr:x>0.87226</cdr:x>
      <cdr:y>0.06872</cdr:y>
    </cdr:to>
    <cdr:sp macro="" textlink="">
      <cdr:nvSpPr>
        <cdr:cNvPr id="2" name="TextBox 15"/>
        <cdr:cNvSpPr txBox="1"/>
      </cdr:nvSpPr>
      <cdr:spPr bwMode="auto">
        <a:xfrm xmlns:a="http://schemas.openxmlformats.org/drawingml/2006/main">
          <a:off x="1000720" y="19369"/>
          <a:ext cx="8667956" cy="31745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500" b="1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500" b="1" baseline="0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 ปี 2564 กระทรวงทรัพยากรธรรมชาติและสิ่งแวดล้อม</a:t>
          </a:r>
          <a:r>
            <a:rPr lang="en-US" sz="1500" b="1" baseline="0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 baseline="0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(รายจ่ายลงทุน) </a:t>
          </a:r>
          <a:b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</a:br>
          <a:endParaRPr lang="th-TH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0.77151</cdr:x>
      <cdr:y>0.41547</cdr:y>
    </cdr:from>
    <cdr:to>
      <cdr:x>0.96348</cdr:x>
      <cdr:y>0.45744</cdr:y>
    </cdr:to>
    <cdr:sp macro="" textlink="">
      <cdr:nvSpPr>
        <cdr:cNvPr id="3" name="TextBox 6">
          <a:extLst xmlns:a="http://schemas.openxmlformats.org/drawingml/2006/main">
            <a:ext uri="{FF2B5EF4-FFF2-40B4-BE49-F238E27FC236}">
              <a16:creationId xmlns:a16="http://schemas.microsoft.com/office/drawing/2014/main" id="{C8D88327-FF1F-4F48-A69B-09755BEF3A71}"/>
            </a:ext>
          </a:extLst>
        </cdr:cNvPr>
        <cdr:cNvSpPr txBox="1"/>
      </cdr:nvSpPr>
      <cdr:spPr bwMode="auto">
        <a:xfrm xmlns:a="http://schemas.openxmlformats.org/drawingml/2006/main">
          <a:off x="8551900" y="1895006"/>
          <a:ext cx="2127915" cy="19143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ม.ค.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28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0.76838</cdr:x>
      <cdr:y>0.31411</cdr:y>
    </cdr:from>
    <cdr:to>
      <cdr:x>0.97089</cdr:x>
      <cdr:y>0.35608</cdr:y>
    </cdr:to>
    <cdr:sp macro="" textlink="">
      <cdr:nvSpPr>
        <cdr:cNvPr id="5" name="TextBox 7">
          <a:extLst xmlns:a="http://schemas.openxmlformats.org/drawingml/2006/main">
            <a:ext uri="{FF2B5EF4-FFF2-40B4-BE49-F238E27FC236}">
              <a16:creationId xmlns:a16="http://schemas.microsoft.com/office/drawing/2014/main" id="{BC1E72C8-1F09-4FB7-855E-40BDBC673244}"/>
            </a:ext>
          </a:extLst>
        </cdr:cNvPr>
        <cdr:cNvSpPr txBox="1"/>
      </cdr:nvSpPr>
      <cdr:spPr bwMode="auto">
        <a:xfrm xmlns:a="http://schemas.openxmlformats.org/drawingml/2006/main">
          <a:off x="8517247" y="1432693"/>
          <a:ext cx="2244748" cy="19143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ก.พ.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36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0.76832</cdr:x>
      <cdr:y>0.2142</cdr:y>
    </cdr:from>
    <cdr:to>
      <cdr:x>0.99878</cdr:x>
      <cdr:y>0.25755</cdr:y>
    </cdr:to>
    <cdr:sp macro="" textlink="">
      <cdr:nvSpPr>
        <cdr:cNvPr id="6" name="TextBox 8">
          <a:extLst xmlns:a="http://schemas.openxmlformats.org/drawingml/2006/main">
            <a:ext uri="{FF2B5EF4-FFF2-40B4-BE49-F238E27FC236}">
              <a16:creationId xmlns:a16="http://schemas.microsoft.com/office/drawing/2014/main" id="{AFBE9AB8-A1B2-43B1-9713-D52F0C37480C}"/>
            </a:ext>
          </a:extLst>
        </cdr:cNvPr>
        <cdr:cNvSpPr txBox="1"/>
      </cdr:nvSpPr>
      <cdr:spPr bwMode="auto">
        <a:xfrm xmlns:a="http://schemas.openxmlformats.org/drawingml/2006/main">
          <a:off x="8516498" y="977007"/>
          <a:ext cx="2554563" cy="19772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2 มี.ค.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45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1;&#3637;&#3591;&#3610;&#3611;&#3619;&#3632;&#3617;&#3634;&#3603;%202564/&#3648;&#3629;&#3585;&#3626;&#3634;&#3619;&#3649;&#3609;&#3610;/&#3617;&#3637;.&#3588;/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าพรวม"/>
      <sheetName val="สรุปงบ ทส."/>
      <sheetName val="กราฟ %เบิกจ่าย (ภาพรวม) "/>
      <sheetName val="ภาพรวม 1+2"/>
      <sheetName val="กราฟ %เบิกจ่าย (ประจำ)  "/>
      <sheetName val="งบประจำ1"/>
      <sheetName val="กราฟ %เบิกจ่าย (ลงทุน)"/>
      <sheetName val="งบลงทุน2"/>
      <sheetName val="งบประจำ"/>
      <sheetName val="งบลงทุน"/>
      <sheetName val="ตาราง"/>
      <sheetName val="รัฐวิสาหกิจ"/>
      <sheetName val="องค์การมหาชน"/>
      <sheetName val="กราฟจัดสรร"/>
      <sheetName val="เป้าหมาย"/>
      <sheetName val="Sheet2 (2)"/>
      <sheetName val="Sheet2"/>
    </sheetNames>
    <sheetDataSet>
      <sheetData sheetId="0">
        <row r="13">
          <cell r="F13">
            <v>2032.5807</v>
          </cell>
          <cell r="K13">
            <v>887.3779649999999</v>
          </cell>
        </row>
        <row r="14">
          <cell r="F14">
            <v>475.75688300000002</v>
          </cell>
          <cell r="K14">
            <v>228.31477699999999</v>
          </cell>
        </row>
        <row r="15">
          <cell r="F15">
            <v>1556.823817</v>
          </cell>
          <cell r="K15">
            <v>659.06318799999997</v>
          </cell>
        </row>
        <row r="16">
          <cell r="F16">
            <v>10915.448600000002</v>
          </cell>
          <cell r="K16">
            <v>4560.1298830000005</v>
          </cell>
        </row>
        <row r="17">
          <cell r="F17">
            <v>8355.0971860000009</v>
          </cell>
          <cell r="K17">
            <v>3922.3391510000001</v>
          </cell>
        </row>
        <row r="18">
          <cell r="F18">
            <v>2560.3514140000002</v>
          </cell>
          <cell r="K18">
            <v>637.79073200000005</v>
          </cell>
        </row>
        <row r="19">
          <cell r="F19">
            <v>5177.3570999999993</v>
          </cell>
          <cell r="K19">
            <v>1914.2298780000001</v>
          </cell>
        </row>
        <row r="20">
          <cell r="F20">
            <v>3454.7444099999998</v>
          </cell>
          <cell r="K20">
            <v>1538.3201280000001</v>
          </cell>
        </row>
        <row r="21">
          <cell r="F21">
            <v>1722.6126899999999</v>
          </cell>
          <cell r="K21">
            <v>375.90974999999997</v>
          </cell>
        </row>
        <row r="22">
          <cell r="F22">
            <v>1638.5896</v>
          </cell>
          <cell r="K22">
            <v>603.30552299999999</v>
          </cell>
        </row>
        <row r="23">
          <cell r="F23">
            <v>1250.813435</v>
          </cell>
          <cell r="K23">
            <v>579.45418500000005</v>
          </cell>
        </row>
        <row r="24">
          <cell r="F24">
            <v>387.77616499999999</v>
          </cell>
          <cell r="K24">
            <v>23.851337999999998</v>
          </cell>
        </row>
        <row r="25">
          <cell r="F25">
            <v>547.26149999999996</v>
          </cell>
          <cell r="K25">
            <v>185.982258</v>
          </cell>
        </row>
        <row r="26">
          <cell r="F26">
            <v>503.59</v>
          </cell>
          <cell r="K26">
            <v>180.053235</v>
          </cell>
        </row>
        <row r="27">
          <cell r="F27">
            <v>43.671500000000002</v>
          </cell>
          <cell r="K27">
            <v>5.9290229999999999</v>
          </cell>
          <cell r="L27">
            <v>0.13576412534490456</v>
          </cell>
        </row>
        <row r="28">
          <cell r="F28">
            <v>1448.0562</v>
          </cell>
          <cell r="K28">
            <v>483.307658</v>
          </cell>
        </row>
        <row r="29">
          <cell r="F29">
            <v>875.65160000000003</v>
          </cell>
          <cell r="K29">
            <v>366.29679800000002</v>
          </cell>
        </row>
        <row r="30">
          <cell r="F30">
            <v>572.40459999999996</v>
          </cell>
          <cell r="K30">
            <v>117.01085999999999</v>
          </cell>
        </row>
        <row r="31">
          <cell r="F31">
            <v>581.59590000000003</v>
          </cell>
          <cell r="K31">
            <v>176.69473300000001</v>
          </cell>
        </row>
        <row r="32">
          <cell r="F32">
            <v>425.63587000000001</v>
          </cell>
          <cell r="K32">
            <v>164.875224</v>
          </cell>
        </row>
        <row r="33">
          <cell r="F33">
            <v>155.96002999999999</v>
          </cell>
          <cell r="K33">
            <v>11.819509</v>
          </cell>
        </row>
        <row r="34">
          <cell r="F34">
            <v>634.31690000000003</v>
          </cell>
          <cell r="K34">
            <v>170.41399900000002</v>
          </cell>
        </row>
        <row r="35">
          <cell r="F35">
            <v>359.72429599999998</v>
          </cell>
          <cell r="K35">
            <v>165.68477100000001</v>
          </cell>
        </row>
        <row r="36">
          <cell r="F36">
            <v>274.59260399999999</v>
          </cell>
          <cell r="K36">
            <v>4.729228</v>
          </cell>
        </row>
        <row r="37">
          <cell r="F37">
            <v>1179.9486999999999</v>
          </cell>
          <cell r="K37">
            <v>257.79204099999998</v>
          </cell>
        </row>
        <row r="38">
          <cell r="F38">
            <v>439.59097500000001</v>
          </cell>
          <cell r="K38">
            <v>205.33821599999999</v>
          </cell>
        </row>
        <row r="39">
          <cell r="F39">
            <v>740.35772499999996</v>
          </cell>
          <cell r="K39">
            <v>52.453825000000002</v>
          </cell>
        </row>
        <row r="40">
          <cell r="F40">
            <v>4882.4222</v>
          </cell>
          <cell r="K40">
            <v>1004.4191169999999</v>
          </cell>
        </row>
        <row r="41">
          <cell r="F41">
            <v>933.46310000000005</v>
          </cell>
          <cell r="K41">
            <v>423.75510100000002</v>
          </cell>
        </row>
        <row r="42">
          <cell r="F42">
            <v>3948.9591</v>
          </cell>
          <cell r="K42">
            <v>580.66401599999995</v>
          </cell>
        </row>
        <row r="44">
          <cell r="F44">
            <v>806.31299999999999</v>
          </cell>
          <cell r="K44">
            <v>380.443038</v>
          </cell>
        </row>
        <row r="45">
          <cell r="F45">
            <v>491.6703</v>
          </cell>
          <cell r="K45">
            <v>363.34969999999998</v>
          </cell>
        </row>
        <row r="46">
          <cell r="F46">
            <v>314.64269999999999</v>
          </cell>
          <cell r="K46">
            <v>17.093337999999999</v>
          </cell>
        </row>
        <row r="47">
          <cell r="F47">
            <v>160.1806</v>
          </cell>
          <cell r="K47">
            <v>61.584724999999999</v>
          </cell>
        </row>
        <row r="48">
          <cell r="F48">
            <v>160.1806</v>
          </cell>
          <cell r="K48">
            <v>61.584724999999999</v>
          </cell>
        </row>
        <row r="49">
          <cell r="F49">
            <v>0</v>
          </cell>
          <cell r="K49">
            <v>0</v>
          </cell>
        </row>
        <row r="50">
          <cell r="F50">
            <v>239.15210000000002</v>
          </cell>
          <cell r="K50">
            <v>76.429293999999999</v>
          </cell>
        </row>
        <row r="51">
          <cell r="F51">
            <v>116.7381</v>
          </cell>
          <cell r="K51">
            <v>56.114738000000003</v>
          </cell>
        </row>
        <row r="52">
          <cell r="F52">
            <v>122.414</v>
          </cell>
          <cell r="K52">
            <v>20.314556</v>
          </cell>
        </row>
        <row r="54">
          <cell r="F54">
            <v>141.0907</v>
          </cell>
          <cell r="K54">
            <v>58.88599</v>
          </cell>
        </row>
        <row r="55">
          <cell r="F55">
            <v>139.6208</v>
          </cell>
          <cell r="K55">
            <v>58.88599</v>
          </cell>
        </row>
        <row r="56">
          <cell r="F56">
            <v>1.4699</v>
          </cell>
          <cell r="K56">
            <v>0</v>
          </cell>
        </row>
        <row r="57">
          <cell r="F57">
            <v>157.03880000000001</v>
          </cell>
          <cell r="K57">
            <v>33.090904999999999</v>
          </cell>
        </row>
        <row r="58">
          <cell r="F58">
            <v>153.76900000000001</v>
          </cell>
          <cell r="K58">
            <v>33.090904999999999</v>
          </cell>
        </row>
        <row r="59">
          <cell r="F59">
            <v>3.2698</v>
          </cell>
          <cell r="K59">
            <v>0</v>
          </cell>
        </row>
        <row r="60">
          <cell r="F60">
            <v>30541.352600000002</v>
          </cell>
        </row>
      </sheetData>
      <sheetData sheetId="1" refreshError="1"/>
      <sheetData sheetId="2">
        <row r="19">
          <cell r="C19" t="str">
            <v>อสส.</v>
          </cell>
          <cell r="D19" t="str">
            <v>ทบ.</v>
          </cell>
          <cell r="E19" t="str">
            <v>อส.</v>
          </cell>
          <cell r="F19" t="str">
            <v>อบก.</v>
          </cell>
          <cell r="G19" t="str">
            <v>อสพ.</v>
          </cell>
          <cell r="H19" t="str">
            <v>ปม.</v>
          </cell>
          <cell r="I19" t="str">
            <v>สป.ทส.</v>
          </cell>
          <cell r="J19" t="str">
            <v>สส.</v>
          </cell>
          <cell r="K19" t="str">
            <v>ทช.</v>
          </cell>
          <cell r="L19" t="str">
            <v>ออป.</v>
          </cell>
          <cell r="M19" t="str">
            <v>ทธ.</v>
          </cell>
          <cell r="N19" t="str">
            <v>คพ.</v>
          </cell>
          <cell r="O19" t="str">
            <v>สผ.</v>
          </cell>
          <cell r="P19" t="str">
            <v>สพภ.</v>
          </cell>
          <cell r="Q19" t="str">
            <v>ทน.</v>
          </cell>
          <cell r="R19" t="str">
            <v>รวมทั้งสิ้น</v>
          </cell>
        </row>
        <row r="23">
          <cell r="A23" t="str">
            <v>ผลเบิกจ่าย</v>
          </cell>
        </row>
        <row r="24">
          <cell r="C24">
            <v>0.4718304653403827</v>
          </cell>
          <cell r="D24">
            <v>0.4365769905224427</v>
          </cell>
          <cell r="E24">
            <v>0.41776843537149722</v>
          </cell>
          <cell r="F24">
            <v>0.41736266104002601</v>
          </cell>
          <cell r="G24">
            <v>0.38447056010528113</v>
          </cell>
          <cell r="H24">
            <v>0.36973108885999006</v>
          </cell>
          <cell r="I24">
            <v>0.36818586118208002</v>
          </cell>
          <cell r="J24">
            <v>0.33984166253244569</v>
          </cell>
          <cell r="K24">
            <v>0.33376305284283858</v>
          </cell>
          <cell r="L24">
            <v>0.31958445692093018</v>
          </cell>
          <cell r="M24">
            <v>0.30381014205911699</v>
          </cell>
          <cell r="N24">
            <v>0.26865751014989514</v>
          </cell>
          <cell r="O24">
            <v>0.21847732956525992</v>
          </cell>
          <cell r="P24">
            <v>0.21071802000524709</v>
          </cell>
          <cell r="Q24">
            <v>0.20572147918711331</v>
          </cell>
          <cell r="R24">
            <v>0.35538985941965123</v>
          </cell>
        </row>
      </sheetData>
      <sheetData sheetId="3" refreshError="1"/>
      <sheetData sheetId="4">
        <row r="19">
          <cell r="C19" t="str">
            <v>อสส.</v>
          </cell>
          <cell r="D19" t="str">
            <v>ออป.</v>
          </cell>
          <cell r="E19" t="str">
            <v>ทบ.</v>
          </cell>
          <cell r="F19" t="str">
            <v>อส.</v>
          </cell>
          <cell r="G19" t="str">
            <v>สผ.</v>
          </cell>
          <cell r="H19" t="str">
            <v>สป.ทส.</v>
          </cell>
          <cell r="I19" t="str">
            <v>คพ.</v>
          </cell>
          <cell r="J19" t="str">
            <v>ทน.</v>
          </cell>
          <cell r="K19" t="str">
            <v>ปม.</v>
          </cell>
          <cell r="L19" t="str">
            <v>อบก.</v>
          </cell>
          <cell r="M19" t="str">
            <v>ทช.</v>
          </cell>
          <cell r="N19" t="str">
            <v>ทธ.</v>
          </cell>
          <cell r="O19" t="str">
            <v>อสพ.</v>
          </cell>
          <cell r="P19" t="str">
            <v>สส.</v>
          </cell>
          <cell r="Q19" t="str">
            <v>สพภ.</v>
          </cell>
          <cell r="R19" t="str">
            <v>รวมทั้งสิ้น</v>
          </cell>
        </row>
        <row r="20">
          <cell r="C20">
            <v>491.6703</v>
          </cell>
          <cell r="D20">
            <v>116.7381</v>
          </cell>
          <cell r="E20">
            <v>475.75688300000002</v>
          </cell>
          <cell r="F20">
            <v>8355.0971860000009</v>
          </cell>
          <cell r="G20">
            <v>439.59097500000001</v>
          </cell>
          <cell r="H20">
            <v>1250.813435</v>
          </cell>
          <cell r="I20">
            <v>359.72429599999998</v>
          </cell>
          <cell r="J20">
            <v>933.46310000000005</v>
          </cell>
          <cell r="K20">
            <v>3454.7444099999998</v>
          </cell>
          <cell r="L20">
            <v>139.6208</v>
          </cell>
          <cell r="M20">
            <v>875.65160000000003</v>
          </cell>
          <cell r="N20">
            <v>425.63587000000001</v>
          </cell>
          <cell r="O20">
            <v>160.1806</v>
          </cell>
          <cell r="P20">
            <v>503.59</v>
          </cell>
          <cell r="Q20">
            <v>153.76900000000001</v>
          </cell>
          <cell r="R20">
            <v>17644.376254999999</v>
          </cell>
        </row>
        <row r="22">
          <cell r="A22" t="str">
            <v>ผลเบิกจ่าย</v>
          </cell>
        </row>
        <row r="23">
          <cell r="C23">
            <v>0.73901087781791985</v>
          </cell>
          <cell r="D23">
            <v>0.4806891494721946</v>
          </cell>
          <cell r="E23">
            <v>0.47989800076103151</v>
          </cell>
          <cell r="F23">
            <v>0.46945464112283036</v>
          </cell>
          <cell r="G23">
            <v>0.46711199200575032</v>
          </cell>
          <cell r="H23">
            <v>0.46326188125729562</v>
          </cell>
          <cell r="I23">
            <v>0.46058821392481097</v>
          </cell>
          <cell r="J23">
            <v>0.45396020581852675</v>
          </cell>
          <cell r="K23">
            <v>0.44527755035863859</v>
          </cell>
          <cell r="L23">
            <v>0.42175657208668049</v>
          </cell>
          <cell r="M23">
            <v>0.41831339998693545</v>
          </cell>
          <cell r="N23">
            <v>0.38736214595823421</v>
          </cell>
          <cell r="O23">
            <v>0.38447056010528113</v>
          </cell>
          <cell r="P23">
            <v>0.35753933755634548</v>
          </cell>
          <cell r="Q23">
            <v>0.21519880470055733</v>
          </cell>
          <cell r="R23">
            <v>0.46026886944104456</v>
          </cell>
        </row>
      </sheetData>
      <sheetData sheetId="5" refreshError="1"/>
      <sheetData sheetId="6">
        <row r="20">
          <cell r="C20" t="str">
            <v>ทบ.</v>
          </cell>
          <cell r="D20" t="str">
            <v>อส.</v>
          </cell>
          <cell r="E20" t="str">
            <v>ปม.</v>
          </cell>
          <cell r="F20" t="str">
            <v>ทช.</v>
          </cell>
          <cell r="G20" t="str">
            <v>ออป.</v>
          </cell>
          <cell r="H20" t="str">
            <v>ทน.</v>
          </cell>
          <cell r="I20" t="str">
            <v>สส.</v>
          </cell>
          <cell r="J20" t="str">
            <v>ทธ.</v>
          </cell>
          <cell r="K20" t="str">
            <v>สผ.</v>
          </cell>
          <cell r="L20" t="str">
            <v>สป.ทส.</v>
          </cell>
          <cell r="M20" t="str">
            <v>อสส.</v>
          </cell>
          <cell r="N20" t="str">
            <v>คพ.</v>
          </cell>
          <cell r="O20" t="str">
            <v>อบก.</v>
          </cell>
          <cell r="P20" t="str">
            <v>อจน.</v>
          </cell>
          <cell r="Q20" t="str">
            <v>สพภ.</v>
          </cell>
          <cell r="R20" t="str">
            <v>อสพ.</v>
          </cell>
          <cell r="S20" t="str">
            <v>รวมทั้งสิ้น</v>
          </cell>
        </row>
        <row r="23">
          <cell r="A23" t="str">
            <v>ผลเบิกจ่าย</v>
          </cell>
        </row>
        <row r="24">
          <cell r="C24">
            <v>0.42333832563662532</v>
          </cell>
          <cell r="D24">
            <v>0.24910281007230517</v>
          </cell>
          <cell r="E24">
            <v>0.2182207017179236</v>
          </cell>
          <cell r="F24">
            <v>0.20441984568258187</v>
          </cell>
          <cell r="G24">
            <v>0.16594961360628685</v>
          </cell>
          <cell r="H24">
            <v>0.14704229679157729</v>
          </cell>
          <cell r="I24">
            <v>0.13576412534490456</v>
          </cell>
          <cell r="J24">
            <v>7.578550093892647E-2</v>
          </cell>
          <cell r="K24">
            <v>7.0849297885019036E-2</v>
          </cell>
          <cell r="L24">
            <v>6.1508004237444555E-2</v>
          </cell>
          <cell r="M24">
            <v>5.4326186496619813E-2</v>
          </cell>
          <cell r="N24">
            <v>1.7222707134530106E-2</v>
          </cell>
          <cell r="O24">
            <v>0</v>
          </cell>
          <cell r="P24" t="e">
            <v>#REF!</v>
          </cell>
          <cell r="Q24">
            <v>0</v>
          </cell>
          <cell r="R24">
            <v>0</v>
          </cell>
          <cell r="S24">
            <v>0.20206106595897375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9C88-D0AD-48B9-BF87-635FAEF84D6C}">
  <dimension ref="A1:V32"/>
  <sheetViews>
    <sheetView tabSelected="1" view="pageBreakPreview" zoomScale="70" zoomScaleNormal="100" zoomScaleSheetLayoutView="70" workbookViewId="0">
      <selection activeCell="X7" sqref="X7"/>
    </sheetView>
  </sheetViews>
  <sheetFormatPr defaultRowHeight="24.6"/>
  <cols>
    <col min="1" max="1" width="20.88671875" style="4" customWidth="1"/>
    <col min="2" max="2" width="9.88671875" style="4" customWidth="1"/>
    <col min="3" max="3" width="9.5546875" style="1" customWidth="1"/>
    <col min="4" max="4" width="9.88671875" style="6" customWidth="1"/>
    <col min="5" max="5" width="11" style="6" customWidth="1"/>
    <col min="6" max="6" width="9.6640625" style="7" customWidth="1"/>
    <col min="7" max="7" width="9.5546875" style="1" customWidth="1"/>
    <col min="8" max="8" width="10" style="6" bestFit="1" customWidth="1"/>
    <col min="9" max="9" width="10" style="7" bestFit="1" customWidth="1"/>
    <col min="10" max="10" width="9.5546875" style="1" customWidth="1"/>
    <col min="11" max="11" width="10.109375" style="6" customWidth="1"/>
    <col min="12" max="12" width="9.109375" style="1"/>
    <col min="13" max="13" width="10.44140625" style="6" customWidth="1"/>
    <col min="14" max="14" width="8.6640625" style="1" customWidth="1"/>
    <col min="15" max="15" width="10" style="6" bestFit="1" customWidth="1"/>
    <col min="16" max="16" width="9.44140625" style="1" customWidth="1"/>
    <col min="17" max="17" width="9.6640625" style="4" customWidth="1"/>
    <col min="18" max="18" width="11.109375" style="1" bestFit="1" customWidth="1"/>
    <col min="19" max="19" width="8.5546875" style="1" customWidth="1"/>
    <col min="20" max="22" width="9" style="1" customWidth="1"/>
  </cols>
  <sheetData>
    <row r="1" spans="1:22" ht="3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22" ht="30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22" s="3" customFormat="1">
      <c r="A3" s="2"/>
      <c r="B3" s="2"/>
      <c r="N3" s="4" t="s">
        <v>2</v>
      </c>
      <c r="U3" s="5"/>
      <c r="V3" s="5"/>
    </row>
    <row r="4" spans="1:22">
      <c r="D4" s="1"/>
      <c r="F4" s="6"/>
      <c r="J4" s="7"/>
      <c r="K4" s="7"/>
      <c r="O4" s="4"/>
      <c r="P4" s="6"/>
      <c r="Q4" s="6"/>
    </row>
    <row r="17" spans="1:19" s="1" customFormat="1">
      <c r="A17" s="4"/>
      <c r="B17" s="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9" s="1" customFormat="1" ht="22.8">
      <c r="A18" s="62" t="s">
        <v>3</v>
      </c>
      <c r="B18" s="62"/>
      <c r="C18" s="9">
        <v>1</v>
      </c>
      <c r="D18" s="10">
        <v>2</v>
      </c>
      <c r="E18" s="10">
        <v>3</v>
      </c>
      <c r="F18" s="10">
        <v>4</v>
      </c>
      <c r="G18" s="10">
        <v>5</v>
      </c>
      <c r="H18" s="10">
        <v>6</v>
      </c>
      <c r="I18" s="10">
        <v>7</v>
      </c>
      <c r="J18" s="10">
        <v>8</v>
      </c>
      <c r="K18" s="10">
        <v>9</v>
      </c>
      <c r="L18" s="10">
        <v>10</v>
      </c>
      <c r="M18" s="10">
        <v>11</v>
      </c>
      <c r="N18" s="10">
        <v>12</v>
      </c>
      <c r="O18" s="10">
        <v>13</v>
      </c>
      <c r="P18" s="10">
        <v>14</v>
      </c>
      <c r="Q18" s="10">
        <v>15</v>
      </c>
      <c r="R18" s="11"/>
    </row>
    <row r="19" spans="1:19" s="15" customFormat="1" ht="22.8">
      <c r="A19" s="63" t="s">
        <v>4</v>
      </c>
      <c r="B19" s="64"/>
      <c r="C19" s="12" t="s">
        <v>5</v>
      </c>
      <c r="D19" s="12" t="s">
        <v>6</v>
      </c>
      <c r="E19" s="12" t="s">
        <v>7</v>
      </c>
      <c r="F19" s="9" t="s">
        <v>8</v>
      </c>
      <c r="G19" s="9" t="s">
        <v>9</v>
      </c>
      <c r="H19" s="9" t="s">
        <v>10</v>
      </c>
      <c r="I19" s="12" t="s">
        <v>11</v>
      </c>
      <c r="J19" s="12" t="s">
        <v>12</v>
      </c>
      <c r="K19" s="13" t="s">
        <v>13</v>
      </c>
      <c r="L19" s="12" t="s">
        <v>14</v>
      </c>
      <c r="M19" s="12" t="s">
        <v>15</v>
      </c>
      <c r="N19" s="13" t="s">
        <v>16</v>
      </c>
      <c r="O19" s="12" t="s">
        <v>17</v>
      </c>
      <c r="P19" s="12" t="s">
        <v>18</v>
      </c>
      <c r="Q19" s="12" t="s">
        <v>19</v>
      </c>
      <c r="R19" s="14" t="s">
        <v>20</v>
      </c>
    </row>
    <row r="20" spans="1:19" s="15" customFormat="1" ht="22.8" hidden="1">
      <c r="A20" s="16" t="s">
        <v>21</v>
      </c>
      <c r="B20" s="17" t="s">
        <v>22</v>
      </c>
      <c r="C20" s="18" t="e">
        <f>SUM(#REF!)</f>
        <v>#REF!</v>
      </c>
      <c r="D20" s="18" t="e">
        <f>SUM(#REF!)</f>
        <v>#REF!</v>
      </c>
      <c r="E20" s="18" t="e">
        <f>SUM(#REF!)</f>
        <v>#REF!</v>
      </c>
      <c r="F20" s="18" t="e">
        <f>SUM(#REF!)</f>
        <v>#REF!</v>
      </c>
      <c r="G20" s="18" t="e">
        <f>SUM(#REF!)</f>
        <v>#REF!</v>
      </c>
      <c r="H20" s="18" t="e">
        <f>SUM(#REF!)</f>
        <v>#REF!</v>
      </c>
      <c r="I20" s="18" t="e">
        <f>SUM(#REF!)</f>
        <v>#REF!</v>
      </c>
      <c r="J20" s="18" t="e">
        <f>SUM(#REF!)</f>
        <v>#REF!</v>
      </c>
      <c r="K20" s="18" t="e">
        <f>SUM(#REF!)</f>
        <v>#REF!</v>
      </c>
      <c r="L20" s="18" t="e">
        <f>SUM(#REF!)</f>
        <v>#REF!</v>
      </c>
      <c r="M20" s="18" t="e">
        <f>SUM(#REF!)</f>
        <v>#REF!</v>
      </c>
      <c r="N20" s="18" t="e">
        <f>SUM(#REF!)</f>
        <v>#REF!</v>
      </c>
      <c r="O20" s="18" t="e">
        <f>SUM(#REF!)</f>
        <v>#REF!</v>
      </c>
      <c r="P20" s="18" t="e">
        <f>SUM(#REF!)</f>
        <v>#REF!</v>
      </c>
      <c r="Q20" s="18" t="e">
        <f>SUM(#REF!)</f>
        <v>#REF!</v>
      </c>
      <c r="R20" s="18" t="e">
        <f>SUM(#REF!)</f>
        <v>#REF!</v>
      </c>
    </row>
    <row r="21" spans="1:19" s="15" customFormat="1" ht="22.8" hidden="1">
      <c r="A21" s="19" t="s">
        <v>23</v>
      </c>
      <c r="B21" s="20" t="s">
        <v>24</v>
      </c>
      <c r="C21" s="21">
        <f>SUM([1]ภาพรวม!F44)</f>
        <v>806.31299999999999</v>
      </c>
      <c r="D21" s="21">
        <f>SUM([1]ภาพรวม!F13)</f>
        <v>2032.5807</v>
      </c>
      <c r="E21" s="21">
        <f>SUM([1]ภาพรวม!F16)</f>
        <v>10915.448600000002</v>
      </c>
      <c r="F21" s="21">
        <f>SUM([1]ภาพรวม!F54)</f>
        <v>141.0907</v>
      </c>
      <c r="G21" s="21">
        <f>SUM([1]ภาพรวม!F47)</f>
        <v>160.1806</v>
      </c>
      <c r="H21" s="21">
        <f>SUM([1]ภาพรวม!F19)</f>
        <v>5177.3570999999993</v>
      </c>
      <c r="I21" s="21">
        <f>SUM([1]ภาพรวม!F22)</f>
        <v>1638.5896</v>
      </c>
      <c r="J21" s="21">
        <f>SUM([1]ภาพรวม!F25)</f>
        <v>547.26149999999996</v>
      </c>
      <c r="K21" s="21">
        <f>SUM([1]ภาพรวม!F28)</f>
        <v>1448.0562</v>
      </c>
      <c r="L21" s="21">
        <f>SUM([1]ภาพรวม!F50)</f>
        <v>239.15210000000002</v>
      </c>
      <c r="M21" s="21">
        <f>SUM([1]ภาพรวม!F31)</f>
        <v>581.59590000000003</v>
      </c>
      <c r="N21" s="21">
        <f>SUM([1]ภาพรวม!F34)</f>
        <v>634.31690000000003</v>
      </c>
      <c r="O21" s="21">
        <f>SUM([1]ภาพรวม!F37)</f>
        <v>1179.9486999999999</v>
      </c>
      <c r="P21" s="21">
        <f>SUM([1]ภาพรวม!F57)</f>
        <v>157.03880000000001</v>
      </c>
      <c r="Q21" s="21">
        <f>SUM([1]ภาพรวม!F40)</f>
        <v>4882.4222</v>
      </c>
      <c r="R21" s="21">
        <f>SUM([1]ภาพรวม!F60)</f>
        <v>30541.352600000002</v>
      </c>
      <c r="S21" s="22"/>
    </row>
    <row r="22" spans="1:19" s="15" customFormat="1" ht="22.8">
      <c r="A22" s="19" t="s">
        <v>25</v>
      </c>
      <c r="B22" s="20" t="s">
        <v>24</v>
      </c>
      <c r="C22" s="21">
        <f>SUM([1]ภาพรวม!F44)</f>
        <v>806.31299999999999</v>
      </c>
      <c r="D22" s="21">
        <f>SUM([1]ภาพรวม!F13)</f>
        <v>2032.5807</v>
      </c>
      <c r="E22" s="21">
        <f>SUM([1]ภาพรวม!F16)</f>
        <v>10915.448600000002</v>
      </c>
      <c r="F22" s="21">
        <f>SUM([1]ภาพรวม!F54)</f>
        <v>141.0907</v>
      </c>
      <c r="G22" s="21">
        <f>SUM([1]ภาพรวม!F47)</f>
        <v>160.1806</v>
      </c>
      <c r="H22" s="21">
        <f>SUM([1]ภาพรวม!F19)</f>
        <v>5177.3570999999993</v>
      </c>
      <c r="I22" s="21">
        <f>SUM([1]ภาพรวม!F22)</f>
        <v>1638.5896</v>
      </c>
      <c r="J22" s="21">
        <f>SUM([1]ภาพรวม!F25)</f>
        <v>547.26149999999996</v>
      </c>
      <c r="K22" s="21">
        <f>SUM([1]ภาพรวม!F28)</f>
        <v>1448.0562</v>
      </c>
      <c r="L22" s="21">
        <f>SUM([1]ภาพรวม!F50)</f>
        <v>239.15210000000002</v>
      </c>
      <c r="M22" s="21">
        <f>SUM([1]ภาพรวม!F31)</f>
        <v>581.59590000000003</v>
      </c>
      <c r="N22" s="21">
        <f>SUM([1]ภาพรวม!F34)</f>
        <v>634.31690000000003</v>
      </c>
      <c r="O22" s="21">
        <f>SUM([1]ภาพรวม!F37)</f>
        <v>1179.9486999999999</v>
      </c>
      <c r="P22" s="21">
        <f>SUM([1]ภาพรวม!F57)</f>
        <v>157.03880000000001</v>
      </c>
      <c r="Q22" s="21">
        <f>SUM([1]ภาพรวม!F40)</f>
        <v>4882.4222</v>
      </c>
      <c r="R22" s="21">
        <f>SUM(G22+C22+O22+L22+D22+P22+F22+Q22+K22+E22+I22+H22+M22+J22+N22)</f>
        <v>30541.352600000002</v>
      </c>
      <c r="S22" s="22"/>
    </row>
    <row r="23" spans="1:19" s="24" customFormat="1" ht="22.8">
      <c r="A23" s="65" t="s">
        <v>26</v>
      </c>
      <c r="B23" s="23" t="s">
        <v>24</v>
      </c>
      <c r="C23" s="21">
        <f>SUM([1]ภาพรวม!K44)</f>
        <v>380.443038</v>
      </c>
      <c r="D23" s="21">
        <f>SUM([1]ภาพรวม!K13)</f>
        <v>887.3779649999999</v>
      </c>
      <c r="E23" s="21">
        <f>SUM([1]ภาพรวม!K16)</f>
        <v>4560.1298830000005</v>
      </c>
      <c r="F23" s="21">
        <f>SUM([1]ภาพรวม!K54)</f>
        <v>58.88599</v>
      </c>
      <c r="G23" s="21">
        <f>SUM([1]ภาพรวม!K47)</f>
        <v>61.584724999999999</v>
      </c>
      <c r="H23" s="21">
        <f>SUM([1]ภาพรวม!K19)</f>
        <v>1914.2298780000001</v>
      </c>
      <c r="I23" s="21">
        <f>SUM([1]ภาพรวม!K22)</f>
        <v>603.30552299999999</v>
      </c>
      <c r="J23" s="21">
        <f>SUM([1]ภาพรวม!K25)</f>
        <v>185.982258</v>
      </c>
      <c r="K23" s="21">
        <f>SUM([1]ภาพรวม!K28)</f>
        <v>483.307658</v>
      </c>
      <c r="L23" s="21">
        <f>SUM([1]ภาพรวม!K50)</f>
        <v>76.429293999999999</v>
      </c>
      <c r="M23" s="21">
        <f>SUM([1]ภาพรวม!K31)</f>
        <v>176.69473300000001</v>
      </c>
      <c r="N23" s="21">
        <f>SUM([1]ภาพรวม!K34)</f>
        <v>170.41399900000002</v>
      </c>
      <c r="O23" s="21">
        <f>SUM([1]ภาพรวม!K37)</f>
        <v>257.79204099999998</v>
      </c>
      <c r="P23" s="21">
        <f>SUM([1]ภาพรวม!K57)</f>
        <v>33.090904999999999</v>
      </c>
      <c r="Q23" s="21">
        <f>SUM([1]ภาพรวม!K40)</f>
        <v>1004.4191169999999</v>
      </c>
      <c r="R23" s="21">
        <f>SUM(G23+C23+O23+L23+D23+P23+F23+Q23+K23+E23+I23+H23+M23+J23+N23)</f>
        <v>10854.087007</v>
      </c>
    </row>
    <row r="24" spans="1:19" s="24" customFormat="1" ht="22.8">
      <c r="A24" s="66"/>
      <c r="B24" s="23" t="s">
        <v>22</v>
      </c>
      <c r="C24" s="25">
        <f t="shared" ref="C24" si="0">SUM(C23/C22)</f>
        <v>0.4718304653403827</v>
      </c>
      <c r="D24" s="25">
        <f>SUM(D23/D22)</f>
        <v>0.4365769905224427</v>
      </c>
      <c r="E24" s="25">
        <f>SUM(E23/E22)</f>
        <v>0.41776843537149722</v>
      </c>
      <c r="F24" s="25">
        <f>SUM(F23/F22)</f>
        <v>0.41736266104002601</v>
      </c>
      <c r="G24" s="25">
        <f t="shared" ref="G24" si="1">SUM(G23/G22)</f>
        <v>0.38447056010528113</v>
      </c>
      <c r="H24" s="25">
        <f>SUM(H23/H22)</f>
        <v>0.36973108885999006</v>
      </c>
      <c r="I24" s="25">
        <f>SUM(I23/I22)</f>
        <v>0.36818586118208002</v>
      </c>
      <c r="J24" s="25">
        <f t="shared" ref="J24" si="2">SUM(J23/J22)</f>
        <v>0.33984166253244569</v>
      </c>
      <c r="K24" s="25">
        <f>SUM(K23/K22)</f>
        <v>0.33376305284283858</v>
      </c>
      <c r="L24" s="25">
        <f>SUM(L23/L22)</f>
        <v>0.31958445692093018</v>
      </c>
      <c r="M24" s="25">
        <f t="shared" ref="M24" si="3">SUM(M23/M22)</f>
        <v>0.30381014205911699</v>
      </c>
      <c r="N24" s="25">
        <f>SUM(N23/N22)</f>
        <v>0.26865751014989514</v>
      </c>
      <c r="O24" s="25">
        <f>SUM(O23/O22)</f>
        <v>0.21847732956525992</v>
      </c>
      <c r="P24" s="25">
        <f t="shared" ref="P24" si="4">SUM(P23/P22)</f>
        <v>0.21071802000524709</v>
      </c>
      <c r="Q24" s="25">
        <f>SUM(Q23/Q22)</f>
        <v>0.20572147918711331</v>
      </c>
      <c r="R24" s="26">
        <f t="shared" ref="R24" si="5">SUM(R23/R22)</f>
        <v>0.35538985941965123</v>
      </c>
    </row>
    <row r="25" spans="1:19">
      <c r="A25" s="27" t="s">
        <v>27</v>
      </c>
      <c r="B25" s="27"/>
      <c r="C25" s="28"/>
    </row>
    <row r="26" spans="1:19">
      <c r="F26" s="29"/>
      <c r="H26" s="30"/>
      <c r="L26" s="31"/>
      <c r="Q26" s="32"/>
    </row>
    <row r="27" spans="1:19">
      <c r="C27" s="33"/>
      <c r="D27" s="34"/>
      <c r="E27" s="34"/>
      <c r="F27" s="34"/>
      <c r="G27" s="33"/>
      <c r="H27" s="34"/>
      <c r="I27" s="34"/>
      <c r="J27" s="33"/>
      <c r="K27" s="34"/>
      <c r="L27" s="31"/>
      <c r="M27" s="34"/>
      <c r="N27" s="33"/>
      <c r="O27" s="34"/>
      <c r="P27" s="33"/>
      <c r="Q27" s="35"/>
      <c r="R27" s="33"/>
    </row>
    <row r="28" spans="1:19">
      <c r="C28" s="36"/>
      <c r="D28" s="37"/>
      <c r="E28" s="37"/>
      <c r="F28" s="37"/>
      <c r="G28" s="37"/>
      <c r="H28" s="36"/>
      <c r="I28" s="37"/>
      <c r="J28" s="36"/>
      <c r="K28" s="36"/>
      <c r="L28" s="37"/>
      <c r="M28" s="36"/>
      <c r="N28" s="37"/>
      <c r="O28" s="36"/>
      <c r="P28" s="37"/>
      <c r="Q28" s="37"/>
      <c r="R28" s="37"/>
    </row>
    <row r="30" spans="1:19">
      <c r="R30" s="38"/>
    </row>
    <row r="31" spans="1:19">
      <c r="C31" s="39"/>
    </row>
    <row r="32" spans="1:19">
      <c r="C32" s="39"/>
    </row>
  </sheetData>
  <mergeCells count="5">
    <mergeCell ref="A1:R1"/>
    <mergeCell ref="A2:R2"/>
    <mergeCell ref="A18:B18"/>
    <mergeCell ref="A19:B19"/>
    <mergeCell ref="A23:A24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8CDF-497B-42D2-BB65-3DF2E48F21BC}">
  <dimension ref="A1:V27"/>
  <sheetViews>
    <sheetView view="pageBreakPreview" topLeftCell="A9" zoomScale="90" zoomScaleNormal="100" zoomScaleSheetLayoutView="90" workbookViewId="0">
      <selection activeCell="Y16" sqref="Y16"/>
    </sheetView>
  </sheetViews>
  <sheetFormatPr defaultRowHeight="24.6"/>
  <cols>
    <col min="1" max="1" width="21.88671875" style="4" customWidth="1"/>
    <col min="2" max="2" width="7.88671875" style="4" customWidth="1"/>
    <col min="3" max="3" width="9.5546875" style="1" customWidth="1"/>
    <col min="4" max="4" width="8.5546875" style="1" customWidth="1"/>
    <col min="5" max="5" width="9.44140625" style="6" customWidth="1"/>
    <col min="6" max="6" width="10.33203125" style="6" customWidth="1"/>
    <col min="7" max="7" width="10" style="6" customWidth="1"/>
    <col min="8" max="8" width="9.6640625" style="7" customWidth="1"/>
    <col min="9" max="9" width="9.44140625" style="1" customWidth="1"/>
    <col min="10" max="10" width="9.5546875" style="4" customWidth="1"/>
    <col min="11" max="11" width="10.109375" style="6" customWidth="1"/>
    <col min="12" max="12" width="9" style="7" customWidth="1"/>
    <col min="13" max="13" width="9.44140625" style="6" customWidth="1"/>
    <col min="14" max="14" width="9.6640625" style="6" customWidth="1"/>
    <col min="15" max="15" width="9.33203125" style="1" customWidth="1"/>
    <col min="16" max="16" width="9.6640625" style="1" customWidth="1"/>
    <col min="17" max="17" width="8.88671875" style="1" customWidth="1"/>
    <col min="18" max="18" width="11.44140625" style="1" customWidth="1"/>
    <col min="19" max="19" width="8.5546875" style="1" customWidth="1"/>
    <col min="20" max="22" width="9" style="1" customWidth="1"/>
  </cols>
  <sheetData>
    <row r="1" spans="1:22" ht="30">
      <c r="A1" s="61" t="s">
        <v>28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22" ht="30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22" ht="30">
      <c r="A3" s="40"/>
      <c r="B3" s="40"/>
      <c r="C3" s="41"/>
      <c r="I3" s="6"/>
      <c r="L3" s="6"/>
      <c r="N3" s="4" t="s">
        <v>29</v>
      </c>
      <c r="O3" s="6"/>
      <c r="P3" s="4"/>
      <c r="Q3" s="6"/>
    </row>
    <row r="4" spans="1:22" s="3" customFormat="1">
      <c r="A4" s="2"/>
      <c r="B4" s="2"/>
      <c r="C4" s="2"/>
      <c r="D4" s="5"/>
      <c r="F4" s="2"/>
      <c r="H4" s="2"/>
      <c r="K4" s="2"/>
      <c r="P4" s="2"/>
      <c r="Q4" s="2"/>
      <c r="V4" s="5"/>
    </row>
    <row r="17" spans="1:19" s="1" customFormat="1">
      <c r="A17" s="4"/>
      <c r="B17" s="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9" s="1" customFormat="1" ht="22.8">
      <c r="A18" s="62" t="s">
        <v>3</v>
      </c>
      <c r="B18" s="62"/>
      <c r="C18" s="9">
        <v>1</v>
      </c>
      <c r="D18" s="10">
        <v>2</v>
      </c>
      <c r="E18" s="10">
        <v>3</v>
      </c>
      <c r="F18" s="10">
        <v>4</v>
      </c>
      <c r="G18" s="10">
        <v>5</v>
      </c>
      <c r="H18" s="10">
        <v>6</v>
      </c>
      <c r="I18" s="10">
        <v>7</v>
      </c>
      <c r="J18" s="10">
        <v>8</v>
      </c>
      <c r="K18" s="10">
        <v>9</v>
      </c>
      <c r="L18" s="10">
        <v>10</v>
      </c>
      <c r="M18" s="10">
        <v>11</v>
      </c>
      <c r="N18" s="10">
        <v>12</v>
      </c>
      <c r="O18" s="10">
        <v>13</v>
      </c>
      <c r="P18" s="10">
        <v>14</v>
      </c>
      <c r="Q18" s="10">
        <v>15</v>
      </c>
      <c r="R18" s="11"/>
    </row>
    <row r="19" spans="1:19" s="15" customFormat="1" ht="22.8">
      <c r="A19" s="63" t="s">
        <v>4</v>
      </c>
      <c r="B19" s="64"/>
      <c r="C19" s="9" t="s">
        <v>5</v>
      </c>
      <c r="D19" s="9" t="s">
        <v>14</v>
      </c>
      <c r="E19" s="9" t="s">
        <v>6</v>
      </c>
      <c r="F19" s="9" t="s">
        <v>7</v>
      </c>
      <c r="G19" s="9" t="s">
        <v>17</v>
      </c>
      <c r="H19" s="9" t="s">
        <v>11</v>
      </c>
      <c r="I19" s="18" t="s">
        <v>16</v>
      </c>
      <c r="J19" s="9" t="s">
        <v>19</v>
      </c>
      <c r="K19" s="9" t="s">
        <v>10</v>
      </c>
      <c r="L19" s="9" t="s">
        <v>8</v>
      </c>
      <c r="M19" s="18" t="s">
        <v>13</v>
      </c>
      <c r="N19" s="9" t="s">
        <v>15</v>
      </c>
      <c r="O19" s="9" t="s">
        <v>9</v>
      </c>
      <c r="P19" s="9" t="s">
        <v>12</v>
      </c>
      <c r="Q19" s="9" t="s">
        <v>18</v>
      </c>
      <c r="R19" s="14" t="s">
        <v>20</v>
      </c>
      <c r="S19" s="1"/>
    </row>
    <row r="20" spans="1:19" s="15" customFormat="1" ht="22.8" hidden="1">
      <c r="A20" s="19" t="s">
        <v>30</v>
      </c>
      <c r="B20" s="20" t="s">
        <v>24</v>
      </c>
      <c r="C20" s="21">
        <f>SUM([1]ภาพรวม!F45)</f>
        <v>491.6703</v>
      </c>
      <c r="D20" s="21">
        <f>SUM([1]ภาพรวม!F51)</f>
        <v>116.7381</v>
      </c>
      <c r="E20" s="21">
        <f>SUM([1]ภาพรวม!F14)</f>
        <v>475.75688300000002</v>
      </c>
      <c r="F20" s="21">
        <f>SUM([1]ภาพรวม!F17)</f>
        <v>8355.0971860000009</v>
      </c>
      <c r="G20" s="21">
        <f>SUM([1]ภาพรวม!F38)</f>
        <v>439.59097500000001</v>
      </c>
      <c r="H20" s="21">
        <f>SUM([1]ภาพรวม!F23)</f>
        <v>1250.813435</v>
      </c>
      <c r="I20" s="21">
        <f>SUM([1]ภาพรวม!F35)</f>
        <v>359.72429599999998</v>
      </c>
      <c r="J20" s="21">
        <f>SUM([1]ภาพรวม!F41)</f>
        <v>933.46310000000005</v>
      </c>
      <c r="K20" s="21">
        <f>SUM([1]ภาพรวม!F20)</f>
        <v>3454.7444099999998</v>
      </c>
      <c r="L20" s="21">
        <f>SUM([1]ภาพรวม!F55)</f>
        <v>139.6208</v>
      </c>
      <c r="M20" s="21">
        <f>SUM([1]ภาพรวม!F29)</f>
        <v>875.65160000000003</v>
      </c>
      <c r="N20" s="21">
        <f>SUM([1]ภาพรวม!F32)</f>
        <v>425.63587000000001</v>
      </c>
      <c r="O20" s="21">
        <f>SUM([1]ภาพรวม!F48)</f>
        <v>160.1806</v>
      </c>
      <c r="P20" s="21">
        <f>SUM([1]ภาพรวม!F26)</f>
        <v>503.59</v>
      </c>
      <c r="Q20" s="21">
        <f>SUM([1]ภาพรวม!F58)</f>
        <v>153.76900000000001</v>
      </c>
      <c r="R20" s="21">
        <f>SUM(D20:Q20)</f>
        <v>17644.376254999999</v>
      </c>
      <c r="S20" s="22"/>
    </row>
    <row r="21" spans="1:19" s="15" customFormat="1" ht="22.8">
      <c r="A21" s="19" t="s">
        <v>25</v>
      </c>
      <c r="B21" s="20" t="s">
        <v>24</v>
      </c>
      <c r="C21" s="21">
        <f>SUM([1]ภาพรวม!F45)</f>
        <v>491.6703</v>
      </c>
      <c r="D21" s="21">
        <f>SUM([1]ภาพรวม!F51)</f>
        <v>116.7381</v>
      </c>
      <c r="E21" s="21">
        <f>SUM([1]ภาพรวม!F14)</f>
        <v>475.75688300000002</v>
      </c>
      <c r="F21" s="21">
        <f>SUM([1]ภาพรวม!F17)</f>
        <v>8355.0971860000009</v>
      </c>
      <c r="G21" s="21">
        <f>SUM([1]ภาพรวม!F38)</f>
        <v>439.59097500000001</v>
      </c>
      <c r="H21" s="21">
        <f>SUM([1]ภาพรวม!F23)</f>
        <v>1250.813435</v>
      </c>
      <c r="I21" s="21">
        <f>SUM([1]ภาพรวม!F35)</f>
        <v>359.72429599999998</v>
      </c>
      <c r="J21" s="21">
        <f>SUM([1]ภาพรวม!F41)</f>
        <v>933.46310000000005</v>
      </c>
      <c r="K21" s="21">
        <f>SUM([1]ภาพรวม!F20)</f>
        <v>3454.7444099999998</v>
      </c>
      <c r="L21" s="21">
        <f>SUM([1]ภาพรวม!F55)</f>
        <v>139.6208</v>
      </c>
      <c r="M21" s="21">
        <f>SUM([1]ภาพรวม!F29)</f>
        <v>875.65160000000003</v>
      </c>
      <c r="N21" s="21">
        <f>SUM([1]ภาพรวม!F32)</f>
        <v>425.63587000000001</v>
      </c>
      <c r="O21" s="21">
        <f>SUM([1]ภาพรวม!F48)</f>
        <v>160.1806</v>
      </c>
      <c r="P21" s="21">
        <f>SUM([1]ภาพรวม!F26)</f>
        <v>503.59</v>
      </c>
      <c r="Q21" s="21">
        <f>SUM([1]ภาพรวม!F58)</f>
        <v>153.76900000000001</v>
      </c>
      <c r="R21" s="21">
        <f>SUM(O21+C21+I21+D21+L21+H21+Q21+E21+J21+F21+K21+M21+N21+P21+G21)</f>
        <v>18136.046554999997</v>
      </c>
      <c r="S21" s="22"/>
    </row>
    <row r="22" spans="1:19" s="24" customFormat="1" ht="22.8">
      <c r="A22" s="65" t="s">
        <v>26</v>
      </c>
      <c r="B22" s="23" t="s">
        <v>24</v>
      </c>
      <c r="C22" s="21">
        <f>SUM([1]ภาพรวม!K45)</f>
        <v>363.34969999999998</v>
      </c>
      <c r="D22" s="21">
        <f>SUM([1]ภาพรวม!K51)</f>
        <v>56.114738000000003</v>
      </c>
      <c r="E22" s="21">
        <f>SUM([1]ภาพรวม!K14)</f>
        <v>228.31477699999999</v>
      </c>
      <c r="F22" s="21">
        <f>SUM([1]ภาพรวม!K17)</f>
        <v>3922.3391510000001</v>
      </c>
      <c r="G22" s="21">
        <f>SUM([1]ภาพรวม!K38)</f>
        <v>205.33821599999999</v>
      </c>
      <c r="H22" s="21">
        <f>SUM([1]ภาพรวม!K23)</f>
        <v>579.45418500000005</v>
      </c>
      <c r="I22" s="21">
        <f>SUM([1]ภาพรวม!K35)</f>
        <v>165.68477100000001</v>
      </c>
      <c r="J22" s="21">
        <f>SUM([1]ภาพรวม!K41)</f>
        <v>423.75510100000002</v>
      </c>
      <c r="K22" s="21">
        <f>SUM([1]ภาพรวม!K20)</f>
        <v>1538.3201280000001</v>
      </c>
      <c r="L22" s="21">
        <f>SUM([1]ภาพรวม!K55)</f>
        <v>58.88599</v>
      </c>
      <c r="M22" s="21">
        <f>SUM([1]ภาพรวม!K29)</f>
        <v>366.29679800000002</v>
      </c>
      <c r="N22" s="21">
        <f>SUM([1]ภาพรวม!K32)</f>
        <v>164.875224</v>
      </c>
      <c r="O22" s="21">
        <f>SUM([1]ภาพรวม!K48)</f>
        <v>61.584724999999999</v>
      </c>
      <c r="P22" s="21">
        <f>SUM([1]ภาพรวม!K26)</f>
        <v>180.053235</v>
      </c>
      <c r="Q22" s="21">
        <f>SUM([1]ภาพรวม!K58)</f>
        <v>33.090904999999999</v>
      </c>
      <c r="R22" s="21">
        <f>SUM(C22:Q22)</f>
        <v>8347.4576440000001</v>
      </c>
    </row>
    <row r="23" spans="1:19" s="24" customFormat="1" ht="22.8">
      <c r="A23" s="66"/>
      <c r="B23" s="23" t="s">
        <v>22</v>
      </c>
      <c r="C23" s="26">
        <f>SUM(C22/C21)</f>
        <v>0.73901087781791985</v>
      </c>
      <c r="D23" s="26">
        <f>SUM(D22/D21)</f>
        <v>0.4806891494721946</v>
      </c>
      <c r="E23" s="26">
        <f>SUM(E22/E21)</f>
        <v>0.47989800076103151</v>
      </c>
      <c r="F23" s="26">
        <f t="shared" ref="F23" si="0">SUM(F22/F21)</f>
        <v>0.46945464112283036</v>
      </c>
      <c r="G23" s="26">
        <f>SUM(G22/G21)</f>
        <v>0.46711199200575032</v>
      </c>
      <c r="H23" s="26">
        <f t="shared" ref="H23" si="1">SUM(H22/H21)</f>
        <v>0.46326188125729562</v>
      </c>
      <c r="I23" s="26">
        <f>SUM(I22/I21)</f>
        <v>0.46058821392481097</v>
      </c>
      <c r="J23" s="26">
        <f t="shared" ref="J23" si="2">SUM(J22/J21)</f>
        <v>0.45396020581852675</v>
      </c>
      <c r="K23" s="26">
        <f>SUM(K22/K21)</f>
        <v>0.44527755035863859</v>
      </c>
      <c r="L23" s="26">
        <f>SUM(L22/L21)</f>
        <v>0.42175657208668049</v>
      </c>
      <c r="M23" s="26">
        <f>SUM(M22/M21)</f>
        <v>0.41831339998693545</v>
      </c>
      <c r="N23" s="26">
        <f t="shared" ref="N23" si="3">SUM(N22/N21)</f>
        <v>0.38736214595823421</v>
      </c>
      <c r="O23" s="26">
        <f>SUM(O22/O21)</f>
        <v>0.38447056010528113</v>
      </c>
      <c r="P23" s="26">
        <f t="shared" ref="P23:Q23" si="4">SUM(P22/P21)</f>
        <v>0.35753933755634548</v>
      </c>
      <c r="Q23" s="26">
        <f t="shared" si="4"/>
        <v>0.21519880470055733</v>
      </c>
      <c r="R23" s="26">
        <f>SUM(R22/R21)</f>
        <v>0.46026886944104456</v>
      </c>
    </row>
    <row r="24" spans="1:19">
      <c r="A24" s="27" t="s">
        <v>27</v>
      </c>
      <c r="B24" s="27"/>
    </row>
    <row r="25" spans="1:19"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9">
      <c r="C26" s="31"/>
      <c r="D26" s="31"/>
      <c r="E26" s="42"/>
      <c r="F26" s="42"/>
      <c r="G26" s="42"/>
      <c r="H26" s="42"/>
      <c r="I26" s="43"/>
      <c r="J26" s="35"/>
      <c r="K26" s="42"/>
      <c r="L26" s="42"/>
      <c r="M26" s="42"/>
      <c r="N26" s="42"/>
      <c r="O26" s="31"/>
      <c r="P26" s="31"/>
      <c r="Q26" s="31"/>
      <c r="R26" s="31"/>
    </row>
    <row r="27" spans="1:19">
      <c r="C27" s="44"/>
      <c r="D27" s="44"/>
      <c r="E27" s="44"/>
      <c r="F27" s="45"/>
      <c r="G27" s="44"/>
      <c r="H27" s="44"/>
      <c r="I27" s="45"/>
      <c r="J27" s="44"/>
      <c r="K27" s="44"/>
      <c r="L27" s="45"/>
      <c r="M27" s="44"/>
      <c r="N27" s="44"/>
      <c r="O27" s="44"/>
      <c r="P27" s="44"/>
      <c r="Q27" s="45"/>
      <c r="R27" s="45"/>
    </row>
  </sheetData>
  <mergeCells count="5">
    <mergeCell ref="A1:R1"/>
    <mergeCell ref="A2:R2"/>
    <mergeCell ref="A18:B18"/>
    <mergeCell ref="A19:B19"/>
    <mergeCell ref="A22:A23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3BA7-F050-43E6-A619-9BCBF273E5A5}">
  <dimension ref="A1:W29"/>
  <sheetViews>
    <sheetView view="pageBreakPreview" zoomScale="70" zoomScaleNormal="100" zoomScaleSheetLayoutView="70" workbookViewId="0">
      <selection activeCell="G29" sqref="G29"/>
    </sheetView>
  </sheetViews>
  <sheetFormatPr defaultRowHeight="24.6"/>
  <cols>
    <col min="1" max="1" width="21.44140625" style="4" customWidth="1"/>
    <col min="2" max="2" width="7.6640625" style="4" customWidth="1"/>
    <col min="3" max="3" width="9.6640625" style="1" customWidth="1"/>
    <col min="4" max="5" width="9.88671875" style="6" bestFit="1" customWidth="1"/>
    <col min="6" max="6" width="8.6640625" style="6" customWidth="1"/>
    <col min="7" max="7" width="8.33203125" style="4" bestFit="1" customWidth="1"/>
    <col min="8" max="8" width="9.88671875" style="6" bestFit="1" customWidth="1"/>
    <col min="9" max="9" width="9.109375" style="6"/>
    <col min="10" max="10" width="9" style="7" customWidth="1"/>
    <col min="11" max="11" width="9.109375" style="6"/>
    <col min="12" max="12" width="8.5546875" style="1" customWidth="1"/>
    <col min="13" max="13" width="8.6640625" style="1" customWidth="1"/>
    <col min="14" max="14" width="9.33203125" style="7" customWidth="1"/>
    <col min="15" max="15" width="8.44140625" style="1" customWidth="1"/>
    <col min="16" max="16" width="6.44140625" style="1" hidden="1" customWidth="1"/>
    <col min="17" max="18" width="8.109375" style="1" customWidth="1"/>
    <col min="19" max="19" width="10.88671875" style="1" customWidth="1"/>
    <col min="20" max="20" width="8.5546875" style="1" customWidth="1"/>
    <col min="21" max="23" width="9" style="1" customWidth="1"/>
  </cols>
  <sheetData>
    <row r="1" spans="1:23" s="47" customFormat="1" ht="30">
      <c r="A1" s="61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46"/>
      <c r="U1" s="46"/>
      <c r="V1" s="46"/>
      <c r="W1" s="46"/>
    </row>
    <row r="2" spans="1:23" s="47" customFormat="1" ht="30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6"/>
      <c r="U2" s="46"/>
      <c r="V2" s="46"/>
      <c r="W2" s="46"/>
    </row>
    <row r="3" spans="1:23" s="47" customFormat="1" ht="30">
      <c r="A3" s="40"/>
      <c r="B3" s="40"/>
      <c r="N3" s="4" t="s">
        <v>32</v>
      </c>
      <c r="W3" s="46"/>
    </row>
    <row r="4" spans="1:23" s="47" customFormat="1" ht="30">
      <c r="A4" s="40"/>
      <c r="B4" s="40"/>
      <c r="D4" s="40"/>
      <c r="E4" s="40"/>
      <c r="F4" s="40"/>
      <c r="H4" s="40"/>
      <c r="I4" s="40"/>
      <c r="N4" s="40"/>
      <c r="O4" s="40"/>
      <c r="Q4" s="40"/>
      <c r="U4" s="46"/>
      <c r="V4" s="46"/>
      <c r="W4" s="46"/>
    </row>
    <row r="5" spans="1:23" s="48" customFormat="1">
      <c r="A5" s="6"/>
      <c r="B5" s="6"/>
      <c r="D5" s="6"/>
      <c r="E5" s="6"/>
      <c r="F5" s="6"/>
      <c r="H5" s="6"/>
      <c r="I5" s="6"/>
      <c r="K5" s="6"/>
      <c r="L5" s="6"/>
      <c r="N5" s="6"/>
      <c r="O5" s="6"/>
      <c r="T5" s="49"/>
      <c r="U5" s="49"/>
      <c r="V5" s="49"/>
      <c r="W5" s="49"/>
    </row>
    <row r="18" spans="1:20" s="1" customFormat="1">
      <c r="A18" s="4"/>
      <c r="B18" s="4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20" s="1" customFormat="1" ht="22.8">
      <c r="A19" s="63" t="s">
        <v>3</v>
      </c>
      <c r="B19" s="64"/>
      <c r="C19" s="9">
        <v>1</v>
      </c>
      <c r="D19" s="10">
        <v>2</v>
      </c>
      <c r="E19" s="10">
        <v>3</v>
      </c>
      <c r="F19" s="10">
        <v>4</v>
      </c>
      <c r="G19" s="10">
        <v>5</v>
      </c>
      <c r="H19" s="10">
        <v>6</v>
      </c>
      <c r="I19" s="10">
        <v>7</v>
      </c>
      <c r="J19" s="10">
        <v>8</v>
      </c>
      <c r="K19" s="10">
        <v>9</v>
      </c>
      <c r="L19" s="10">
        <v>10</v>
      </c>
      <c r="M19" s="10">
        <v>11</v>
      </c>
      <c r="N19" s="10">
        <v>12</v>
      </c>
      <c r="O19" s="10">
        <v>13</v>
      </c>
      <c r="P19" s="10">
        <v>6</v>
      </c>
      <c r="Q19" s="10">
        <v>14</v>
      </c>
      <c r="R19" s="10">
        <v>15</v>
      </c>
      <c r="S19" s="11"/>
    </row>
    <row r="20" spans="1:20" s="15" customFormat="1" ht="22.8">
      <c r="A20" s="63" t="s">
        <v>4</v>
      </c>
      <c r="B20" s="64"/>
      <c r="C20" s="9" t="s">
        <v>6</v>
      </c>
      <c r="D20" s="9" t="s">
        <v>7</v>
      </c>
      <c r="E20" s="9" t="s">
        <v>10</v>
      </c>
      <c r="F20" s="18" t="s">
        <v>13</v>
      </c>
      <c r="G20" s="9" t="s">
        <v>14</v>
      </c>
      <c r="H20" s="9" t="s">
        <v>19</v>
      </c>
      <c r="I20" s="9" t="s">
        <v>12</v>
      </c>
      <c r="J20" s="9" t="s">
        <v>15</v>
      </c>
      <c r="K20" s="9" t="s">
        <v>17</v>
      </c>
      <c r="L20" s="9" t="s">
        <v>11</v>
      </c>
      <c r="M20" s="9" t="s">
        <v>5</v>
      </c>
      <c r="N20" s="18" t="s">
        <v>16</v>
      </c>
      <c r="O20" s="9" t="s">
        <v>8</v>
      </c>
      <c r="P20" s="9" t="s">
        <v>33</v>
      </c>
      <c r="Q20" s="9" t="s">
        <v>18</v>
      </c>
      <c r="R20" s="9" t="s">
        <v>9</v>
      </c>
      <c r="S20" s="14" t="s">
        <v>20</v>
      </c>
    </row>
    <row r="21" spans="1:20" s="15" customFormat="1" ht="22.8" hidden="1">
      <c r="A21" s="50" t="s">
        <v>30</v>
      </c>
      <c r="B21" s="17" t="s">
        <v>24</v>
      </c>
      <c r="C21" s="21">
        <f>SUM([1]ภาพรวม!F15)</f>
        <v>1556.823817</v>
      </c>
      <c r="D21" s="21">
        <f>SUM([1]ภาพรวม!F18)</f>
        <v>2560.3514140000002</v>
      </c>
      <c r="E21" s="21">
        <f>SUM([1]ภาพรวม!F21)</f>
        <v>1722.6126899999999</v>
      </c>
      <c r="F21" s="21">
        <f>SUM([1]ภาพรวม!F30)</f>
        <v>572.40459999999996</v>
      </c>
      <c r="G21" s="21">
        <f>SUM([1]ภาพรวม!F52)</f>
        <v>122.414</v>
      </c>
      <c r="H21" s="21">
        <f>SUM([1]ภาพรวม!F42)</f>
        <v>3948.9591</v>
      </c>
      <c r="I21" s="21">
        <f>SUM([1]ภาพรวม!F27)</f>
        <v>43.671500000000002</v>
      </c>
      <c r="J21" s="21">
        <f>SUM([1]ภาพรวม!F33)</f>
        <v>155.96002999999999</v>
      </c>
      <c r="K21" s="21">
        <f>SUM([1]ภาพรวม!F39)</f>
        <v>740.35772499999996</v>
      </c>
      <c r="L21" s="21">
        <f>SUM([1]ภาพรวม!F24)</f>
        <v>387.77616499999999</v>
      </c>
      <c r="M21" s="21">
        <f>SUM([1]ภาพรวม!F46)</f>
        <v>314.64269999999999</v>
      </c>
      <c r="N21" s="21">
        <f>SUM([1]ภาพรวม!F36)</f>
        <v>274.59260399999999</v>
      </c>
      <c r="O21" s="21">
        <f>SUM([1]ภาพรวม!F56)</f>
        <v>1.4699</v>
      </c>
      <c r="P21" s="21" t="e">
        <f>SUM([1]ภาพรวม!#REF!)</f>
        <v>#REF!</v>
      </c>
      <c r="Q21" s="21">
        <f>SUM([1]ภาพรวม!F59)</f>
        <v>3.2698</v>
      </c>
      <c r="R21" s="21">
        <f>SUM([1]ภาพรวม!F49)</f>
        <v>0</v>
      </c>
      <c r="S21" s="21">
        <f>SUM(K21+G21+C21+H21+O21+N21+M21+L21+E21+D21+R21+F21+Q21+I21+J21)</f>
        <v>12405.306045000003</v>
      </c>
      <c r="T21" s="22"/>
    </row>
    <row r="22" spans="1:20" s="15" customFormat="1" ht="22.8">
      <c r="A22" s="50" t="s">
        <v>25</v>
      </c>
      <c r="B22" s="17" t="s">
        <v>24</v>
      </c>
      <c r="C22" s="21">
        <f>SUM([1]ภาพรวม!F15)</f>
        <v>1556.823817</v>
      </c>
      <c r="D22" s="21">
        <f>SUM([1]ภาพรวม!F18)</f>
        <v>2560.3514140000002</v>
      </c>
      <c r="E22" s="21">
        <f>SUM([1]ภาพรวม!F21)</f>
        <v>1722.6126899999999</v>
      </c>
      <c r="F22" s="21">
        <f>SUM([1]ภาพรวม!F30)</f>
        <v>572.40459999999996</v>
      </c>
      <c r="G22" s="21">
        <f>SUM([1]ภาพรวม!F52)</f>
        <v>122.414</v>
      </c>
      <c r="H22" s="21">
        <f>SUM([1]ภาพรวม!F42)</f>
        <v>3948.9591</v>
      </c>
      <c r="I22" s="21">
        <f>SUM([1]ภาพรวม!F27)</f>
        <v>43.671500000000002</v>
      </c>
      <c r="J22" s="21">
        <f>SUM([1]ภาพรวม!F33)</f>
        <v>155.96002999999999</v>
      </c>
      <c r="K22" s="21">
        <f>SUM([1]ภาพรวม!F39)</f>
        <v>740.35772499999996</v>
      </c>
      <c r="L22" s="21">
        <f>SUM([1]ภาพรวม!F24)</f>
        <v>387.77616499999999</v>
      </c>
      <c r="M22" s="21">
        <f>SUM([1]ภาพรวม!F46)</f>
        <v>314.64269999999999</v>
      </c>
      <c r="N22" s="21">
        <f>SUM([1]ภาพรวม!F36)</f>
        <v>274.59260399999999</v>
      </c>
      <c r="O22" s="21">
        <f>SUM([1]ภาพรวม!F56)</f>
        <v>1.4699</v>
      </c>
      <c r="P22" s="21"/>
      <c r="Q22" s="21">
        <f>SUM([1]ภาพรวม!F59)</f>
        <v>3.2698</v>
      </c>
      <c r="R22" s="21">
        <f>SUM([1]ภาพรวม!F49)</f>
        <v>0</v>
      </c>
      <c r="S22" s="21">
        <f>SUM(C22:R22)</f>
        <v>12405.306044999999</v>
      </c>
      <c r="T22" s="22"/>
    </row>
    <row r="23" spans="1:20" s="24" customFormat="1" ht="22.8">
      <c r="A23" s="65" t="s">
        <v>26</v>
      </c>
      <c r="B23" s="23" t="s">
        <v>24</v>
      </c>
      <c r="C23" s="51">
        <f>SUM([1]ภาพรวม!K15)</f>
        <v>659.06318799999997</v>
      </c>
      <c r="D23" s="51">
        <f>SUM([1]ภาพรวม!K18)</f>
        <v>637.79073200000005</v>
      </c>
      <c r="E23" s="52">
        <f>SUM([1]ภาพรวม!K21)</f>
        <v>375.90974999999997</v>
      </c>
      <c r="F23" s="51">
        <f>SUM([1]ภาพรวม!K30)</f>
        <v>117.01085999999999</v>
      </c>
      <c r="G23" s="51">
        <f>SUM([1]ภาพรวม!K52)</f>
        <v>20.314556</v>
      </c>
      <c r="H23" s="51">
        <f>SUM([1]ภาพรวม!K42)</f>
        <v>580.66401599999995</v>
      </c>
      <c r="I23" s="51">
        <f>SUM([1]ภาพรวม!K27)</f>
        <v>5.9290229999999999</v>
      </c>
      <c r="J23" s="53">
        <f>SUM([1]ภาพรวม!K33)</f>
        <v>11.819509</v>
      </c>
      <c r="K23" s="51">
        <f>SUM([1]ภาพรวม!K39)</f>
        <v>52.453825000000002</v>
      </c>
      <c r="L23" s="51">
        <f>SUM([1]ภาพรวม!K24)</f>
        <v>23.851337999999998</v>
      </c>
      <c r="M23" s="51">
        <f>SUM([1]ภาพรวม!K46)</f>
        <v>17.093337999999999</v>
      </c>
      <c r="N23" s="51">
        <f>SUM([1]ภาพรวม!K36)</f>
        <v>4.729228</v>
      </c>
      <c r="O23" s="51">
        <f>SUM([1]ภาพรวม!K56)</f>
        <v>0</v>
      </c>
      <c r="P23" s="51" t="e">
        <f>SUM([1]ภาพรวม!#REF!)</f>
        <v>#REF!</v>
      </c>
      <c r="Q23" s="51">
        <f>SUM([1]ภาพรวม!K59)</f>
        <v>0</v>
      </c>
      <c r="R23" s="51">
        <f>SUM([1]ภาพรวม!K49)</f>
        <v>0</v>
      </c>
      <c r="S23" s="51">
        <f>SUM(K23+F23+G23+D23+C23+H23+O23+N23+M23+L23+E23+R23+Q23+I23+J23)</f>
        <v>2506.6293630000005</v>
      </c>
    </row>
    <row r="24" spans="1:20" s="24" customFormat="1" ht="22.8">
      <c r="A24" s="66"/>
      <c r="B24" s="23" t="s">
        <v>22</v>
      </c>
      <c r="C24" s="26">
        <f t="shared" ref="C24:F24" si="0">SUM(C23/C22)</f>
        <v>0.42333832563662532</v>
      </c>
      <c r="D24" s="26">
        <f>SUM(D23/D22)</f>
        <v>0.24910281007230517</v>
      </c>
      <c r="E24" s="26">
        <f t="shared" ref="E24" si="1">SUM(E23/E22)</f>
        <v>0.2182207017179236</v>
      </c>
      <c r="F24" s="26">
        <f t="shared" si="0"/>
        <v>0.20441984568258187</v>
      </c>
      <c r="G24" s="26">
        <f>SUM(G23/G22)</f>
        <v>0.16594961360628685</v>
      </c>
      <c r="H24" s="26">
        <f>SUM(H23/H22)</f>
        <v>0.14704229679157729</v>
      </c>
      <c r="I24" s="54">
        <f>SUM([1]ภาพรวม!L27)</f>
        <v>0.13576412534490456</v>
      </c>
      <c r="J24" s="26">
        <f>SUM(J23/J22)</f>
        <v>7.578550093892647E-2</v>
      </c>
      <c r="K24" s="26">
        <f>SUM(K23/K22)</f>
        <v>7.0849297885019036E-2</v>
      </c>
      <c r="L24" s="26">
        <f>SUM(L23/L22)</f>
        <v>6.1508004237444555E-2</v>
      </c>
      <c r="M24" s="26">
        <f t="shared" ref="M24:N24" si="2">SUM(M23/M22)</f>
        <v>5.4326186496619813E-2</v>
      </c>
      <c r="N24" s="26">
        <f t="shared" si="2"/>
        <v>1.7222707134530106E-2</v>
      </c>
      <c r="O24" s="26">
        <v>0</v>
      </c>
      <c r="P24" s="26" t="e">
        <f t="shared" ref="P24:S24" si="3">SUM(P23/P22)</f>
        <v>#REF!</v>
      </c>
      <c r="Q24" s="26">
        <v>0</v>
      </c>
      <c r="R24" s="26">
        <v>0</v>
      </c>
      <c r="S24" s="26">
        <f t="shared" si="3"/>
        <v>0.20206106595897375</v>
      </c>
    </row>
    <row r="25" spans="1:20" s="24" customFormat="1" ht="18.600000000000001" hidden="1">
      <c r="A25" s="55" t="s">
        <v>34</v>
      </c>
      <c r="B25" s="56" t="s">
        <v>22</v>
      </c>
      <c r="C25" s="57">
        <v>0.06</v>
      </c>
      <c r="D25" s="58">
        <v>3.0000000000000001E-3</v>
      </c>
      <c r="E25" s="58">
        <v>2E-3</v>
      </c>
      <c r="F25" s="57">
        <v>0</v>
      </c>
      <c r="G25" s="57">
        <v>0.01</v>
      </c>
      <c r="H25" s="57">
        <v>0.02</v>
      </c>
      <c r="I25" s="57">
        <v>2E-3</v>
      </c>
      <c r="J25" s="57">
        <v>0</v>
      </c>
      <c r="K25" s="57">
        <v>3.0000000000000001E-3</v>
      </c>
      <c r="L25" s="57">
        <v>0.1</v>
      </c>
      <c r="M25" s="57">
        <v>2E-3</v>
      </c>
      <c r="N25" s="57">
        <v>7.0000000000000007E-2</v>
      </c>
      <c r="O25" s="57">
        <v>0</v>
      </c>
      <c r="P25" s="58">
        <v>1E-3</v>
      </c>
      <c r="Q25" s="57">
        <v>0</v>
      </c>
      <c r="R25" s="57">
        <v>0.21</v>
      </c>
      <c r="S25" s="57">
        <v>0.02</v>
      </c>
    </row>
    <row r="26" spans="1:20">
      <c r="A26" s="27" t="s">
        <v>35</v>
      </c>
      <c r="B26" s="27"/>
      <c r="S26" s="59"/>
    </row>
    <row r="27" spans="1:20"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1:20">
      <c r="C28" s="31"/>
      <c r="D28" s="60"/>
      <c r="E28" s="42"/>
      <c r="F28" s="42"/>
      <c r="G28" s="35"/>
      <c r="H28" s="42"/>
      <c r="I28" s="42"/>
      <c r="J28" s="42"/>
      <c r="K28" s="42"/>
      <c r="L28" s="31"/>
      <c r="M28" s="31"/>
      <c r="N28" s="42"/>
      <c r="O28" s="31"/>
      <c r="P28" s="31"/>
      <c r="Q28" s="31"/>
      <c r="R28" s="31"/>
      <c r="S28" s="43"/>
    </row>
    <row r="29" spans="1:20">
      <c r="C29" s="45"/>
      <c r="D29" s="44"/>
      <c r="E29" s="44"/>
      <c r="F29" s="44"/>
      <c r="G29" s="45"/>
      <c r="H29" s="45"/>
      <c r="I29" s="44"/>
      <c r="J29" s="44"/>
      <c r="K29" s="44"/>
      <c r="L29" s="45"/>
      <c r="M29" s="44"/>
      <c r="N29" s="45"/>
      <c r="O29" s="45"/>
      <c r="P29" s="44"/>
      <c r="Q29" s="45"/>
      <c r="R29" s="45"/>
      <c r="S29" s="38"/>
    </row>
  </sheetData>
  <mergeCells count="5">
    <mergeCell ref="A1:S1"/>
    <mergeCell ref="A2:S2"/>
    <mergeCell ref="A19:B19"/>
    <mergeCell ref="A20:B20"/>
    <mergeCell ref="A23:A24"/>
  </mergeCells>
  <printOptions horizontalCentered="1"/>
  <pageMargins left="0.11811023622047245" right="0.11811023622047245" top="0.35433070866141736" bottom="0.35433070866141736" header="0.11811023622047245" footer="0.11811023622047245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ภาพรวม</vt:lpstr>
      <vt:lpstr>รายจ่ายประจำ</vt:lpstr>
      <vt:lpstr>งบลงทุน</vt:lpstr>
      <vt:lpstr>ภาพรวม!Print_Area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SPD_1</dc:creator>
  <cp:lastModifiedBy>User</cp:lastModifiedBy>
  <cp:lastPrinted>2021-06-22T13:03:16Z</cp:lastPrinted>
  <dcterms:created xsi:type="dcterms:W3CDTF">2021-05-30T04:15:57Z</dcterms:created>
  <dcterms:modified xsi:type="dcterms:W3CDTF">2021-10-08T08:30:50Z</dcterms:modified>
</cp:coreProperties>
</file>