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90" windowWidth="20100" windowHeight="7395"/>
  </bookViews>
  <sheets>
    <sheet name="ทสจ. " sheetId="1" r:id="rId1"/>
  </sheets>
  <definedNames>
    <definedName name="_xlnm.Print_Titles" localSheetId="0">'ทสจ. '!$5:$8</definedName>
  </definedNames>
  <calcPr calcId="124519" fullCalcOnLoad="1"/>
</workbook>
</file>

<file path=xl/calcChain.xml><?xml version="1.0" encoding="utf-8"?>
<calcChain xmlns="http://schemas.openxmlformats.org/spreadsheetml/2006/main">
  <c r="AB85" i="1"/>
  <c r="AD85" s="1"/>
  <c r="AA85"/>
  <c r="Z85"/>
  <c r="AC85" s="1"/>
  <c r="Y85"/>
  <c r="X85"/>
  <c r="O85"/>
  <c r="N85"/>
  <c r="J85"/>
  <c r="I85"/>
  <c r="F85"/>
  <c r="AB84"/>
  <c r="AD84" s="1"/>
  <c r="AA84"/>
  <c r="Z84"/>
  <c r="AC84" s="1"/>
  <c r="Y84"/>
  <c r="X84"/>
  <c r="O84"/>
  <c r="N84"/>
  <c r="J84"/>
  <c r="I84"/>
  <c r="F84"/>
  <c r="AB83"/>
  <c r="AD83" s="1"/>
  <c r="AA83"/>
  <c r="Z83"/>
  <c r="AC83" s="1"/>
  <c r="Y83"/>
  <c r="X83"/>
  <c r="O83"/>
  <c r="N83"/>
  <c r="J83"/>
  <c r="I83"/>
  <c r="F83"/>
  <c r="AB82"/>
  <c r="AD82" s="1"/>
  <c r="AA82"/>
  <c r="Z82"/>
  <c r="AC82" s="1"/>
  <c r="Y82"/>
  <c r="X82"/>
  <c r="O82"/>
  <c r="N82"/>
  <c r="J82"/>
  <c r="I82"/>
  <c r="F82"/>
  <c r="AB81"/>
  <c r="AD81" s="1"/>
  <c r="AA81"/>
  <c r="Z81"/>
  <c r="AC81" s="1"/>
  <c r="Y81"/>
  <c r="X81"/>
  <c r="O81"/>
  <c r="N81"/>
  <c r="J81"/>
  <c r="I81"/>
  <c r="F81"/>
  <c r="AB80"/>
  <c r="AD80" s="1"/>
  <c r="AA80"/>
  <c r="Z80"/>
  <c r="AC80" s="1"/>
  <c r="Y80"/>
  <c r="X80"/>
  <c r="O80"/>
  <c r="N80"/>
  <c r="J80"/>
  <c r="I80"/>
  <c r="F80"/>
  <c r="AB79"/>
  <c r="AD79" s="1"/>
  <c r="AA79"/>
  <c r="Z79"/>
  <c r="AC79" s="1"/>
  <c r="Y79"/>
  <c r="X79"/>
  <c r="O79"/>
  <c r="N79"/>
  <c r="J79"/>
  <c r="I79"/>
  <c r="F79"/>
  <c r="AB78"/>
  <c r="AD78" s="1"/>
  <c r="AA78"/>
  <c r="Z78"/>
  <c r="AC78" s="1"/>
  <c r="Y78"/>
  <c r="X78"/>
  <c r="O78"/>
  <c r="N78"/>
  <c r="J78"/>
  <c r="I78"/>
  <c r="F78"/>
  <c r="AB77"/>
  <c r="AD77" s="1"/>
  <c r="AA77"/>
  <c r="Z77"/>
  <c r="AC77" s="1"/>
  <c r="Y77"/>
  <c r="X77"/>
  <c r="O77"/>
  <c r="N77"/>
  <c r="J77"/>
  <c r="I77"/>
  <c r="F77"/>
  <c r="AB76"/>
  <c r="AD76" s="1"/>
  <c r="AA76"/>
  <c r="Z76"/>
  <c r="AC76" s="1"/>
  <c r="Y76"/>
  <c r="X76"/>
  <c r="O76"/>
  <c r="N76"/>
  <c r="J76"/>
  <c r="I76"/>
  <c r="F76"/>
  <c r="AB75"/>
  <c r="AD75" s="1"/>
  <c r="AA75"/>
  <c r="Z75"/>
  <c r="AC75" s="1"/>
  <c r="Y75"/>
  <c r="X75"/>
  <c r="O75"/>
  <c r="N75"/>
  <c r="J75"/>
  <c r="I75"/>
  <c r="F75"/>
  <c r="AB74"/>
  <c r="AD74" s="1"/>
  <c r="AA74"/>
  <c r="Z74"/>
  <c r="AC74" s="1"/>
  <c r="Y74"/>
  <c r="X74"/>
  <c r="O74"/>
  <c r="N74"/>
  <c r="J74"/>
  <c r="I74"/>
  <c r="F74"/>
  <c r="AB73"/>
  <c r="AD73" s="1"/>
  <c r="AA73"/>
  <c r="Z73"/>
  <c r="AC73" s="1"/>
  <c r="Y73"/>
  <c r="X73"/>
  <c r="O73"/>
  <c r="N73"/>
  <c r="J73"/>
  <c r="I73"/>
  <c r="F73"/>
  <c r="AB72"/>
  <c r="AD72" s="1"/>
  <c r="AA72"/>
  <c r="Z72"/>
  <c r="AC72" s="1"/>
  <c r="Y72"/>
  <c r="X72"/>
  <c r="O72"/>
  <c r="N72"/>
  <c r="J72"/>
  <c r="I72"/>
  <c r="F72"/>
  <c r="AB71"/>
  <c r="AD71" s="1"/>
  <c r="AA71"/>
  <c r="Z71"/>
  <c r="AC71" s="1"/>
  <c r="Y71"/>
  <c r="X71"/>
  <c r="O71"/>
  <c r="N71"/>
  <c r="J71"/>
  <c r="I71"/>
  <c r="F71"/>
  <c r="AB70"/>
  <c r="AD70" s="1"/>
  <c r="AA70"/>
  <c r="Z70"/>
  <c r="AC70" s="1"/>
  <c r="Y70"/>
  <c r="X70"/>
  <c r="O70"/>
  <c r="N70"/>
  <c r="J70"/>
  <c r="I70"/>
  <c r="F70"/>
  <c r="AB69"/>
  <c r="AD69" s="1"/>
  <c r="AA69"/>
  <c r="Z69"/>
  <c r="AC69" s="1"/>
  <c r="Y69"/>
  <c r="X69"/>
  <c r="O69"/>
  <c r="N69"/>
  <c r="J69"/>
  <c r="I69"/>
  <c r="F69"/>
  <c r="AB68"/>
  <c r="AD68" s="1"/>
  <c r="AA68"/>
  <c r="Z68"/>
  <c r="AC68" s="1"/>
  <c r="Y68"/>
  <c r="X68"/>
  <c r="O68"/>
  <c r="N68"/>
  <c r="J68"/>
  <c r="I68"/>
  <c r="F68"/>
  <c r="AB67"/>
  <c r="AD67" s="1"/>
  <c r="AA67"/>
  <c r="Z67"/>
  <c r="AC67" s="1"/>
  <c r="Y67"/>
  <c r="X67"/>
  <c r="O67"/>
  <c r="N67"/>
  <c r="J67"/>
  <c r="I67"/>
  <c r="F67"/>
  <c r="AB66"/>
  <c r="AD66" s="1"/>
  <c r="AA66"/>
  <c r="Z66"/>
  <c r="AC66" s="1"/>
  <c r="Y66"/>
  <c r="X66"/>
  <c r="O66"/>
  <c r="N66"/>
  <c r="J66"/>
  <c r="I66"/>
  <c r="F66"/>
  <c r="AB65"/>
  <c r="AD65" s="1"/>
  <c r="AA65"/>
  <c r="Z65"/>
  <c r="AC65" s="1"/>
  <c r="Y65"/>
  <c r="X65"/>
  <c r="O65"/>
  <c r="N65"/>
  <c r="J65"/>
  <c r="I65"/>
  <c r="F65"/>
  <c r="AB64"/>
  <c r="AD64" s="1"/>
  <c r="AA64"/>
  <c r="Z64"/>
  <c r="AC64" s="1"/>
  <c r="Y64"/>
  <c r="X64"/>
  <c r="O64"/>
  <c r="N64"/>
  <c r="J64"/>
  <c r="I64"/>
  <c r="F64"/>
  <c r="AB63"/>
  <c r="AD63" s="1"/>
  <c r="AA63"/>
  <c r="Z63"/>
  <c r="AC63" s="1"/>
  <c r="Y63"/>
  <c r="X63"/>
  <c r="O63"/>
  <c r="N63"/>
  <c r="J63"/>
  <c r="I63"/>
  <c r="F63"/>
  <c r="AB62"/>
  <c r="AD62" s="1"/>
  <c r="AA62"/>
  <c r="Z62"/>
  <c r="AC62" s="1"/>
  <c r="Y62"/>
  <c r="X62"/>
  <c r="O62"/>
  <c r="N62"/>
  <c r="J62"/>
  <c r="I62"/>
  <c r="F62"/>
  <c r="AB61"/>
  <c r="AD61" s="1"/>
  <c r="AA61"/>
  <c r="Z61"/>
  <c r="AC61" s="1"/>
  <c r="Y61"/>
  <c r="X61"/>
  <c r="O61"/>
  <c r="N61"/>
  <c r="J61"/>
  <c r="I61"/>
  <c r="F61"/>
  <c r="AB60"/>
  <c r="AD60" s="1"/>
  <c r="AA60"/>
  <c r="Z60"/>
  <c r="AC60" s="1"/>
  <c r="Y60"/>
  <c r="X60"/>
  <c r="O60"/>
  <c r="N60"/>
  <c r="J60"/>
  <c r="I60"/>
  <c r="F60"/>
  <c r="AB59"/>
  <c r="AD59" s="1"/>
  <c r="AA59"/>
  <c r="Z59"/>
  <c r="AC59" s="1"/>
  <c r="Y59"/>
  <c r="X59"/>
  <c r="O59"/>
  <c r="N59"/>
  <c r="J59"/>
  <c r="I59"/>
  <c r="F59"/>
  <c r="AB58"/>
  <c r="AD58" s="1"/>
  <c r="AA58"/>
  <c r="Z58"/>
  <c r="AC58" s="1"/>
  <c r="Y58"/>
  <c r="X58"/>
  <c r="O58"/>
  <c r="N58"/>
  <c r="J58"/>
  <c r="I58"/>
  <c r="F58"/>
  <c r="AB57"/>
  <c r="AD57" s="1"/>
  <c r="AA57"/>
  <c r="Z57"/>
  <c r="AC57" s="1"/>
  <c r="Y57"/>
  <c r="X57"/>
  <c r="O57"/>
  <c r="N57"/>
  <c r="J57"/>
  <c r="I57"/>
  <c r="F57"/>
  <c r="AB56"/>
  <c r="AD56" s="1"/>
  <c r="AA56"/>
  <c r="Z56"/>
  <c r="AC56" s="1"/>
  <c r="Y56"/>
  <c r="X56"/>
  <c r="O56"/>
  <c r="N56"/>
  <c r="J56"/>
  <c r="I56"/>
  <c r="F56"/>
  <c r="AB55"/>
  <c r="AD55" s="1"/>
  <c r="AA55"/>
  <c r="Z55"/>
  <c r="AC55" s="1"/>
  <c r="Y55"/>
  <c r="X55"/>
  <c r="O55"/>
  <c r="N55"/>
  <c r="J55"/>
  <c r="I55"/>
  <c r="F55"/>
  <c r="AB54"/>
  <c r="AD54" s="1"/>
  <c r="AA54"/>
  <c r="Z54"/>
  <c r="AC54" s="1"/>
  <c r="Y54"/>
  <c r="X54"/>
  <c r="O54"/>
  <c r="N54"/>
  <c r="J54"/>
  <c r="I54"/>
  <c r="F54"/>
  <c r="AB53"/>
  <c r="AD53" s="1"/>
  <c r="AA53"/>
  <c r="Z53"/>
  <c r="AC53" s="1"/>
  <c r="Y53"/>
  <c r="X53"/>
  <c r="O53"/>
  <c r="N53"/>
  <c r="J53"/>
  <c r="I53"/>
  <c r="F53"/>
  <c r="AB52"/>
  <c r="AD52" s="1"/>
  <c r="AA52"/>
  <c r="Z52"/>
  <c r="AC52" s="1"/>
  <c r="Y52"/>
  <c r="X52"/>
  <c r="O52"/>
  <c r="N52"/>
  <c r="J52"/>
  <c r="I52"/>
  <c r="F52"/>
  <c r="AB51"/>
  <c r="AD51" s="1"/>
  <c r="AA51"/>
  <c r="Z51"/>
  <c r="AC51" s="1"/>
  <c r="Y51"/>
  <c r="X51"/>
  <c r="O51"/>
  <c r="N51"/>
  <c r="J51"/>
  <c r="I51"/>
  <c r="F51"/>
  <c r="AB50"/>
  <c r="AD50" s="1"/>
  <c r="AA50"/>
  <c r="Z50"/>
  <c r="AC50" s="1"/>
  <c r="Y50"/>
  <c r="X50"/>
  <c r="O50"/>
  <c r="N50"/>
  <c r="J50"/>
  <c r="I50"/>
  <c r="F50"/>
  <c r="AB49"/>
  <c r="AD49" s="1"/>
  <c r="AA49"/>
  <c r="Z49"/>
  <c r="AC49" s="1"/>
  <c r="Y49"/>
  <c r="X49"/>
  <c r="O49"/>
  <c r="N49"/>
  <c r="J49"/>
  <c r="I49"/>
  <c r="F49"/>
  <c r="AB48"/>
  <c r="AD48" s="1"/>
  <c r="AA48"/>
  <c r="Z48"/>
  <c r="AC48" s="1"/>
  <c r="Y48"/>
  <c r="X48"/>
  <c r="T48"/>
  <c r="S48"/>
  <c r="O48"/>
  <c r="N48"/>
  <c r="J48"/>
  <c r="I48"/>
  <c r="F48"/>
  <c r="AB47"/>
  <c r="AD47" s="1"/>
  <c r="AA47"/>
  <c r="Z47"/>
  <c r="AC47" s="1"/>
  <c r="Y47"/>
  <c r="X47"/>
  <c r="O47"/>
  <c r="N47"/>
  <c r="J47"/>
  <c r="I47"/>
  <c r="F47"/>
  <c r="AB46"/>
  <c r="AD46" s="1"/>
  <c r="AA46"/>
  <c r="Z46"/>
  <c r="AC46" s="1"/>
  <c r="Y46"/>
  <c r="X46"/>
  <c r="O46"/>
  <c r="N46"/>
  <c r="J46"/>
  <c r="I46"/>
  <c r="F46"/>
  <c r="AB45"/>
  <c r="AD45" s="1"/>
  <c r="AA45"/>
  <c r="Z45"/>
  <c r="AC45" s="1"/>
  <c r="Y45"/>
  <c r="X45"/>
  <c r="O45"/>
  <c r="N45"/>
  <c r="J45"/>
  <c r="I45"/>
  <c r="F45"/>
  <c r="AB44"/>
  <c r="AD44" s="1"/>
  <c r="AA44"/>
  <c r="Z44"/>
  <c r="AC44" s="1"/>
  <c r="Y44"/>
  <c r="X44"/>
  <c r="O44"/>
  <c r="N44"/>
  <c r="J44"/>
  <c r="I44"/>
  <c r="F44"/>
  <c r="AB43"/>
  <c r="AD43" s="1"/>
  <c r="AA43"/>
  <c r="Z43"/>
  <c r="AC43" s="1"/>
  <c r="Y43"/>
  <c r="X43"/>
  <c r="O43"/>
  <c r="N43"/>
  <c r="J43"/>
  <c r="I43"/>
  <c r="F43"/>
  <c r="AB42"/>
  <c r="AD42" s="1"/>
  <c r="AA42"/>
  <c r="Z42"/>
  <c r="AC42" s="1"/>
  <c r="Y42"/>
  <c r="X42"/>
  <c r="O42"/>
  <c r="N42"/>
  <c r="J42"/>
  <c r="I42"/>
  <c r="F42"/>
  <c r="AB41"/>
  <c r="AD41" s="1"/>
  <c r="AA41"/>
  <c r="Z41"/>
  <c r="AC41" s="1"/>
  <c r="Y41"/>
  <c r="X41"/>
  <c r="T41"/>
  <c r="S41"/>
  <c r="O41"/>
  <c r="N41"/>
  <c r="J41"/>
  <c r="I41"/>
  <c r="F41"/>
  <c r="AB40"/>
  <c r="AD40" s="1"/>
  <c r="AA40"/>
  <c r="Z40"/>
  <c r="AC40" s="1"/>
  <c r="Y40"/>
  <c r="X40"/>
  <c r="O40"/>
  <c r="N40"/>
  <c r="J40"/>
  <c r="I40"/>
  <c r="F40"/>
  <c r="AB39"/>
  <c r="AD39" s="1"/>
  <c r="AA39"/>
  <c r="Z39"/>
  <c r="AC39" s="1"/>
  <c r="Y39"/>
  <c r="X39"/>
  <c r="O39"/>
  <c r="N39"/>
  <c r="J39"/>
  <c r="I39"/>
  <c r="F39"/>
  <c r="AB38"/>
  <c r="AD38" s="1"/>
  <c r="AA38"/>
  <c r="Z38"/>
  <c r="AC38" s="1"/>
  <c r="Y38"/>
  <c r="X38"/>
  <c r="T38"/>
  <c r="S38"/>
  <c r="O38"/>
  <c r="N38"/>
  <c r="J38"/>
  <c r="I38"/>
  <c r="F38"/>
  <c r="AB37"/>
  <c r="AD37" s="1"/>
  <c r="AA37"/>
  <c r="Z37"/>
  <c r="AC37" s="1"/>
  <c r="Y37"/>
  <c r="X37"/>
  <c r="O37"/>
  <c r="N37"/>
  <c r="J37"/>
  <c r="I37"/>
  <c r="F37"/>
  <c r="AB36"/>
  <c r="AD36" s="1"/>
  <c r="AA36"/>
  <c r="Z36"/>
  <c r="AC36" s="1"/>
  <c r="Y36"/>
  <c r="X36"/>
  <c r="T36"/>
  <c r="S36"/>
  <c r="O36"/>
  <c r="N36"/>
  <c r="J36"/>
  <c r="I36"/>
  <c r="F36"/>
  <c r="AB35"/>
  <c r="AD35" s="1"/>
  <c r="AA35"/>
  <c r="Z35"/>
  <c r="AC35" s="1"/>
  <c r="Y35"/>
  <c r="X35"/>
  <c r="O35"/>
  <c r="N35"/>
  <c r="J35"/>
  <c r="I35"/>
  <c r="F35"/>
  <c r="AB34"/>
  <c r="AD34" s="1"/>
  <c r="AA34"/>
  <c r="Z34"/>
  <c r="AC34" s="1"/>
  <c r="Y34"/>
  <c r="X34"/>
  <c r="O34"/>
  <c r="N34"/>
  <c r="J34"/>
  <c r="I34"/>
  <c r="F34"/>
  <c r="AB33"/>
  <c r="AD33" s="1"/>
  <c r="AA33"/>
  <c r="Z33"/>
  <c r="AC33" s="1"/>
  <c r="Y33"/>
  <c r="X33"/>
  <c r="T33"/>
  <c r="S33"/>
  <c r="O33"/>
  <c r="N33"/>
  <c r="J33"/>
  <c r="I33"/>
  <c r="F33"/>
  <c r="AB32"/>
  <c r="AD32" s="1"/>
  <c r="AA32"/>
  <c r="Z32"/>
  <c r="AC32" s="1"/>
  <c r="Y32"/>
  <c r="X32"/>
  <c r="O32"/>
  <c r="N32"/>
  <c r="J32"/>
  <c r="I32"/>
  <c r="F32"/>
  <c r="AB31"/>
  <c r="AD31" s="1"/>
  <c r="AA31"/>
  <c r="Z31"/>
  <c r="AC31" s="1"/>
  <c r="Y31"/>
  <c r="X31"/>
  <c r="O31"/>
  <c r="N31"/>
  <c r="J31"/>
  <c r="I31"/>
  <c r="F31"/>
  <c r="AB30"/>
  <c r="AD30" s="1"/>
  <c r="AA30"/>
  <c r="Z30"/>
  <c r="AC30" s="1"/>
  <c r="Y30"/>
  <c r="X30"/>
  <c r="O30"/>
  <c r="N30"/>
  <c r="J30"/>
  <c r="I30"/>
  <c r="F30"/>
  <c r="AB29"/>
  <c r="AD29" s="1"/>
  <c r="AA29"/>
  <c r="Z29"/>
  <c r="AC29" s="1"/>
  <c r="Y29"/>
  <c r="X29"/>
  <c r="T29"/>
  <c r="S29"/>
  <c r="O29"/>
  <c r="N29"/>
  <c r="J29"/>
  <c r="I29"/>
  <c r="F29"/>
  <c r="AB28"/>
  <c r="AD28" s="1"/>
  <c r="AA28"/>
  <c r="Z28"/>
  <c r="AC28" s="1"/>
  <c r="Y28"/>
  <c r="X28"/>
  <c r="O28"/>
  <c r="N28"/>
  <c r="J28"/>
  <c r="I28"/>
  <c r="F28"/>
  <c r="AB27"/>
  <c r="AD27" s="1"/>
  <c r="AA27"/>
  <c r="Z27"/>
  <c r="AC27" s="1"/>
  <c r="Y27"/>
  <c r="X27"/>
  <c r="O27"/>
  <c r="N27"/>
  <c r="J27"/>
  <c r="I27"/>
  <c r="F27"/>
  <c r="AB26"/>
  <c r="AD26" s="1"/>
  <c r="AA26"/>
  <c r="Z26"/>
  <c r="AC26" s="1"/>
  <c r="Y26"/>
  <c r="X26"/>
  <c r="O26"/>
  <c r="N26"/>
  <c r="J26"/>
  <c r="I26"/>
  <c r="F26"/>
  <c r="AB25"/>
  <c r="AD25" s="1"/>
  <c r="AA25"/>
  <c r="Z25"/>
  <c r="AC25" s="1"/>
  <c r="Y25"/>
  <c r="X25"/>
  <c r="O25"/>
  <c r="N25"/>
  <c r="J25"/>
  <c r="I25"/>
  <c r="F25"/>
  <c r="AB24"/>
  <c r="AD24" s="1"/>
  <c r="AA24"/>
  <c r="Z24"/>
  <c r="AC24" s="1"/>
  <c r="Y24"/>
  <c r="X24"/>
  <c r="O24"/>
  <c r="N24"/>
  <c r="J24"/>
  <c r="I24"/>
  <c r="F24"/>
  <c r="AB23"/>
  <c r="AD23" s="1"/>
  <c r="AA23"/>
  <c r="Z23"/>
  <c r="AC23" s="1"/>
  <c r="Y23"/>
  <c r="X23"/>
  <c r="O23"/>
  <c r="N23"/>
  <c r="J23"/>
  <c r="I23"/>
  <c r="F23"/>
  <c r="AB22"/>
  <c r="AD22" s="1"/>
  <c r="AA22"/>
  <c r="Z22"/>
  <c r="AC22" s="1"/>
  <c r="Y22"/>
  <c r="X22"/>
  <c r="O22"/>
  <c r="N22"/>
  <c r="J22"/>
  <c r="I22"/>
  <c r="F22"/>
  <c r="AB21"/>
  <c r="AD21" s="1"/>
  <c r="AA21"/>
  <c r="Z21"/>
  <c r="AC21" s="1"/>
  <c r="Y21"/>
  <c r="X21"/>
  <c r="O21"/>
  <c r="N21"/>
  <c r="J21"/>
  <c r="I21"/>
  <c r="F21"/>
  <c r="AB20"/>
  <c r="AD20" s="1"/>
  <c r="AA20"/>
  <c r="Z20"/>
  <c r="AC20" s="1"/>
  <c r="Y20"/>
  <c r="X20"/>
  <c r="O20"/>
  <c r="N20"/>
  <c r="J20"/>
  <c r="I20"/>
  <c r="F20"/>
  <c r="AB19"/>
  <c r="AD19" s="1"/>
  <c r="AA19"/>
  <c r="Z19"/>
  <c r="AC19" s="1"/>
  <c r="Y19"/>
  <c r="X19"/>
  <c r="O19"/>
  <c r="N19"/>
  <c r="J19"/>
  <c r="I19"/>
  <c r="F19"/>
  <c r="AB18"/>
  <c r="AD18" s="1"/>
  <c r="AA18"/>
  <c r="Z18"/>
  <c r="AC18" s="1"/>
  <c r="Y18"/>
  <c r="X18"/>
  <c r="O18"/>
  <c r="N18"/>
  <c r="J18"/>
  <c r="I18"/>
  <c r="F18"/>
  <c r="AB17"/>
  <c r="AD17" s="1"/>
  <c r="AA17"/>
  <c r="Z17"/>
  <c r="AC17" s="1"/>
  <c r="Y17"/>
  <c r="X17"/>
  <c r="O17"/>
  <c r="N17"/>
  <c r="J17"/>
  <c r="I17"/>
  <c r="F17"/>
  <c r="AB16"/>
  <c r="AD16" s="1"/>
  <c r="AA16"/>
  <c r="Z16"/>
  <c r="AC16" s="1"/>
  <c r="Y16"/>
  <c r="X16"/>
  <c r="O16"/>
  <c r="N16"/>
  <c r="J16"/>
  <c r="I16"/>
  <c r="F16"/>
  <c r="AB15"/>
  <c r="AD15" s="1"/>
  <c r="AA15"/>
  <c r="Z15"/>
  <c r="AC15" s="1"/>
  <c r="Y15"/>
  <c r="X15"/>
  <c r="O15"/>
  <c r="N15"/>
  <c r="J15"/>
  <c r="I15"/>
  <c r="F15"/>
  <c r="AB14"/>
  <c r="AD14" s="1"/>
  <c r="AA14"/>
  <c r="Z14"/>
  <c r="AC14" s="1"/>
  <c r="Y14"/>
  <c r="X14"/>
  <c r="O14"/>
  <c r="N14"/>
  <c r="J14"/>
  <c r="I14"/>
  <c r="F14"/>
  <c r="AB13"/>
  <c r="AD13" s="1"/>
  <c r="AA13"/>
  <c r="Z13"/>
  <c r="AC13" s="1"/>
  <c r="Y13"/>
  <c r="X13"/>
  <c r="O13"/>
  <c r="N13"/>
  <c r="J13"/>
  <c r="I13"/>
  <c r="F13"/>
  <c r="AB12"/>
  <c r="AD12" s="1"/>
  <c r="AA12"/>
  <c r="Z12"/>
  <c r="AC12" s="1"/>
  <c r="Y12"/>
  <c r="X12"/>
  <c r="O12"/>
  <c r="N12"/>
  <c r="J12"/>
  <c r="I12"/>
  <c r="F12"/>
  <c r="AB11"/>
  <c r="AD11" s="1"/>
  <c r="AA11"/>
  <c r="Z11"/>
  <c r="AC11" s="1"/>
  <c r="Y11"/>
  <c r="X11"/>
  <c r="O11"/>
  <c r="N11"/>
  <c r="J11"/>
  <c r="I11"/>
  <c r="F11"/>
  <c r="AB10"/>
  <c r="AD10" s="1"/>
  <c r="AA10"/>
  <c r="Z10"/>
  <c r="AC10" s="1"/>
  <c r="AC9" s="1"/>
  <c r="Y10"/>
  <c r="X10"/>
  <c r="T10"/>
  <c r="S10"/>
  <c r="S9" s="1"/>
  <c r="O10"/>
  <c r="N10"/>
  <c r="J10"/>
  <c r="I10"/>
  <c r="I9" s="1"/>
  <c r="F10"/>
  <c r="AA9"/>
  <c r="Z9"/>
  <c r="X9"/>
  <c r="W9"/>
  <c r="Y9" s="1"/>
  <c r="V9"/>
  <c r="U9"/>
  <c r="R9"/>
  <c r="T9" s="1"/>
  <c r="Q9"/>
  <c r="P9"/>
  <c r="N9"/>
  <c r="M9"/>
  <c r="O9" s="1"/>
  <c r="L9"/>
  <c r="K9"/>
  <c r="H9"/>
  <c r="J9" s="1"/>
  <c r="G9"/>
  <c r="E9"/>
  <c r="D9"/>
  <c r="F9" s="1"/>
  <c r="C9"/>
  <c r="AB9" l="1"/>
  <c r="AD9" s="1"/>
</calcChain>
</file>

<file path=xl/sharedStrings.xml><?xml version="1.0" encoding="utf-8"?>
<sst xmlns="http://schemas.openxmlformats.org/spreadsheetml/2006/main" count="150" uniqueCount="99">
  <si>
    <t>รายงานผลการเบิกจ่ายงบประมาณ ประจำปีงบประมาณ พ.ศ. 2564</t>
  </si>
  <si>
    <t>สำนักงานทรัพยากรธรรมชาติและสิ่งแวดล้อมจังหวัด</t>
  </si>
  <si>
    <t>สะสมเดือนสิงหาคม 2564 จากระบบ GFMIS</t>
  </si>
  <si>
    <t>ที่</t>
  </si>
  <si>
    <t>หน่วยงาน</t>
  </si>
  <si>
    <t>แผนงานบุคลากรภาครัฐ</t>
  </si>
  <si>
    <t>แผนงานพื้นฐาน</t>
  </si>
  <si>
    <t>แผนงานพื้นฐาน/ยุทธศาสตร์/บูรณาการ</t>
  </si>
  <si>
    <t>แผนงานบุคลากร/พื้นฐาน/ยุทธศาสตร์/บูรณาการ</t>
  </si>
  <si>
    <t>งบบุคลากร</t>
  </si>
  <si>
    <t>งบดำเนินงาน</t>
  </si>
  <si>
    <t>งบลงทุน</t>
  </si>
  <si>
    <t>งบรายจ่ายอื่น</t>
  </si>
  <si>
    <t>รวมผลการเบิกจ่ายทุกหมวด</t>
  </si>
  <si>
    <t>งปม.ที่ได้รับ</t>
  </si>
  <si>
    <t>ผลเบิกจ่าย</t>
  </si>
  <si>
    <t>คงเหลือ</t>
  </si>
  <si>
    <t>ร้อยละ</t>
  </si>
  <si>
    <t>PO</t>
  </si>
  <si>
    <t>(บาท)</t>
  </si>
  <si>
    <t>เบิกจ่าย</t>
  </si>
  <si>
    <t>ทสจ.</t>
  </si>
  <si>
    <t>สมุทรปราการ</t>
  </si>
  <si>
    <t>นนทบุรี</t>
  </si>
  <si>
    <t>ปทุมธานี</t>
  </si>
  <si>
    <t>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</si>
  <si>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</si>
  <si>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</si>
  <si>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</si>
  <si>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</si>
  <si>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</si>
  <si>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</si>
  <si>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</si>
  <si>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</si>
  <si>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</si>
  <si>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</si>
  <si>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</si>
  <si>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</si>
  <si>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</si>
  <si>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</si>
  <si>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</si>
  <si>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</si>
  <si>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</si>
  <si>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</si>
  <si>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</si>
  <si>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</si>
  <si>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</si>
  <si>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</si>
  <si>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</si>
  <si>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</si>
  <si>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</si>
  <si>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</si>
  <si>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</si>
  <si>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</si>
  <si>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</si>
  <si>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</si>
  <si>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</si>
  <si>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</si>
  <si>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</si>
  <si>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</si>
  <si>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</si>
  <si>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</si>
  <si>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</si>
  <si>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</si>
  <si>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</si>
  <si>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</si>
  <si>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</si>
  <si>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</si>
  <si>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</si>
  <si>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</si>
  <si>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</si>
  <si>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</si>
  <si>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</si>
  <si>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</si>
  <si>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</si>
  <si>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</si>
  <si>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</si>
  <si>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</si>
  <si>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</si>
  <si>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</si>
  <si>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</si>
  <si>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</si>
  <si>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ประจวบฯ</t>
  </si>
  <si>
    <t>นครศรีฯ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</si>
  <si>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</si>
  <si>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</si>
  <si>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</si>
  <si>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</si>
  <si>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</si>
  <si>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</si>
  <si>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</si>
  <si>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</si>
  <si>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</si>
  <si>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</si>
  <si>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</si>
  <si>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</si>
  <si>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</si>
  <si>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บึงกาฬ</t>
  </si>
  <si>
    <t xml:space="preserve">   (ข้อมูลจาก GFMIS 1/09/64 เวลา: 08.54 น.)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</si>
</sst>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_);_(* \(#,##0\);_(* &quot;-&quot;??_);_(@_)"/>
    <numFmt numFmtId="188" formatCode="_(* #,##0.00_);_(* \(#,##0.00\);_(* &quot;-&quot;??_);_(@_)"/>
  </numFmts>
  <fonts count="1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8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9" fillId="0" borderId="0"/>
    <xf numFmtId="0" fontId="8" fillId="0" borderId="0"/>
  </cellStyleXfs>
  <cellXfs count="56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43" fontId="3" fillId="0" borderId="0" xfId="1" applyFont="1"/>
    <xf numFmtId="43" fontId="3" fillId="0" borderId="0" xfId="1" applyFont="1" applyFill="1"/>
    <xf numFmtId="0" fontId="3" fillId="0" borderId="0" xfId="0" applyFont="1" applyFill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/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43" fontId="5" fillId="0" borderId="5" xfId="1" applyFont="1" applyFill="1" applyBorder="1" applyAlignment="1">
      <alignment horizontal="center"/>
    </xf>
    <xf numFmtId="187" fontId="5" fillId="0" borderId="5" xfId="0" applyNumberFormat="1" applyFont="1" applyFill="1" applyBorder="1" applyAlignment="1">
      <alignment horizontal="center"/>
    </xf>
    <xf numFmtId="187" fontId="5" fillId="0" borderId="6" xfId="0" applyNumberFormat="1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43" fontId="5" fillId="0" borderId="8" xfId="1" applyFont="1" applyFill="1" applyBorder="1" applyAlignment="1">
      <alignment horizontal="center"/>
    </xf>
    <xf numFmtId="187" fontId="5" fillId="0" borderId="8" xfId="0" applyNumberFormat="1" applyFont="1" applyFill="1" applyBorder="1" applyAlignment="1">
      <alignment horizontal="center"/>
    </xf>
    <xf numFmtId="187" fontId="5" fillId="0" borderId="9" xfId="0" applyNumberFormat="1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188" fontId="5" fillId="2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188" fontId="5" fillId="3" borderId="1" xfId="0" applyNumberFormat="1" applyFont="1" applyFill="1" applyBorder="1" applyAlignment="1">
      <alignment horizontal="center"/>
    </xf>
    <xf numFmtId="43" fontId="0" fillId="0" borderId="0" xfId="0" applyNumberFormat="1"/>
    <xf numFmtId="0" fontId="5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43" fontId="5" fillId="0" borderId="1" xfId="1" applyFont="1" applyFill="1" applyBorder="1"/>
    <xf numFmtId="188" fontId="5" fillId="0" borderId="1" xfId="1" applyNumberFormat="1" applyFont="1" applyFill="1" applyBorder="1"/>
    <xf numFmtId="2" fontId="5" fillId="0" borderId="1" xfId="0" applyNumberFormat="1" applyFont="1" applyFill="1" applyBorder="1" applyAlignment="1">
      <alignment horizontal="center"/>
    </xf>
    <xf numFmtId="43" fontId="5" fillId="0" borderId="1" xfId="1" applyFont="1" applyFill="1" applyBorder="1" applyAlignment="1">
      <alignment horizontal="center"/>
    </xf>
    <xf numFmtId="43" fontId="0" fillId="0" borderId="0" xfId="0" applyNumberFormat="1" applyFill="1"/>
    <xf numFmtId="0" fontId="0" fillId="0" borderId="0" xfId="0" applyFill="1"/>
    <xf numFmtId="0" fontId="5" fillId="4" borderId="1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43" fontId="5" fillId="4" borderId="1" xfId="1" applyFont="1" applyFill="1" applyBorder="1"/>
    <xf numFmtId="188" fontId="5" fillId="4" borderId="1" xfId="1" applyNumberFormat="1" applyFont="1" applyFill="1" applyBorder="1"/>
    <xf numFmtId="2" fontId="5" fillId="4" borderId="1" xfId="0" applyNumberFormat="1" applyFont="1" applyFill="1" applyBorder="1" applyAlignment="1">
      <alignment horizontal="center"/>
    </xf>
    <xf numFmtId="43" fontId="5" fillId="4" borderId="1" xfId="1" applyFont="1" applyFill="1" applyBorder="1" applyAlignment="1">
      <alignment horizontal="center"/>
    </xf>
    <xf numFmtId="0" fontId="0" fillId="4" borderId="0" xfId="0" applyFill="1"/>
    <xf numFmtId="0" fontId="5" fillId="0" borderId="9" xfId="0" applyFont="1" applyFill="1" applyBorder="1" applyAlignment="1">
      <alignment horizontal="center"/>
    </xf>
    <xf numFmtId="43" fontId="5" fillId="0" borderId="8" xfId="0" applyNumberFormat="1" applyFont="1" applyFill="1" applyBorder="1" applyAlignment="1">
      <alignment horizontal="center"/>
    </xf>
    <xf numFmtId="43" fontId="6" fillId="0" borderId="1" xfId="1" applyFont="1" applyFill="1" applyBorder="1"/>
    <xf numFmtId="0" fontId="3" fillId="0" borderId="0" xfId="0" applyFont="1" applyFill="1" applyBorder="1" applyAlignment="1">
      <alignment horizontal="center"/>
    </xf>
    <xf numFmtId="188" fontId="3" fillId="0" borderId="0" xfId="1" applyNumberFormat="1" applyFont="1" applyFill="1" applyBorder="1"/>
    <xf numFmtId="2" fontId="3" fillId="0" borderId="0" xfId="0" applyNumberFormat="1" applyFont="1" applyFill="1" applyBorder="1" applyAlignment="1">
      <alignment horizontal="center"/>
    </xf>
    <xf numFmtId="43" fontId="3" fillId="0" borderId="0" xfId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13">
    <cellStyle name="Comma 10" xfId="2"/>
    <cellStyle name="Comma 2" xfId="3"/>
    <cellStyle name="Comma 2 2" xfId="4"/>
    <cellStyle name="Comma 3" xfId="5"/>
    <cellStyle name="Comma 4" xfId="6"/>
    <cellStyle name="Comma 6" xfId="7"/>
    <cellStyle name="Normal 10" xfId="8"/>
    <cellStyle name="Normal 2 2" xfId="9"/>
    <cellStyle name="Normal 3" xfId="10"/>
    <cellStyle name="Normal 5" xfId="11"/>
    <cellStyle name="Normal 6" xfId="1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87"/>
  <sheetViews>
    <sheetView tabSelected="1" zoomScale="80" zoomScaleNormal="8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F10" sqref="F10"/>
    </sheetView>
  </sheetViews>
  <sheetFormatPr defaultRowHeight="14.25"/>
  <cols>
    <col min="1" max="1" width="3.75" customWidth="1"/>
    <col min="2" max="2" width="10.5" customWidth="1"/>
    <col min="3" max="3" width="13.25" customWidth="1"/>
    <col min="4" max="4" width="13.5" customWidth="1"/>
    <col min="5" max="5" width="12" hidden="1" customWidth="1"/>
    <col min="6" max="6" width="6.875" customWidth="1"/>
    <col min="7" max="7" width="13.375" customWidth="1"/>
    <col min="8" max="8" width="13.375" style="39" customWidth="1"/>
    <col min="9" max="9" width="11.375" hidden="1" customWidth="1"/>
    <col min="10" max="10" width="7.25" customWidth="1"/>
    <col min="11" max="11" width="13.75" customWidth="1"/>
    <col min="12" max="12" width="12.375" customWidth="1"/>
    <col min="13" max="13" width="13.625" style="39" customWidth="1"/>
    <col min="14" max="14" width="11.875" hidden="1" customWidth="1"/>
    <col min="15" max="15" width="6.875" customWidth="1"/>
    <col min="16" max="18" width="12.875" customWidth="1"/>
    <col min="19" max="19" width="12.375" hidden="1" customWidth="1"/>
    <col min="20" max="20" width="6.25" bestFit="1" customWidth="1"/>
    <col min="21" max="21" width="14.125" bestFit="1" customWidth="1"/>
    <col min="22" max="22" width="12.125" bestFit="1" customWidth="1"/>
    <col min="23" max="23" width="13.125" bestFit="1" customWidth="1"/>
    <col min="24" max="24" width="12.125" hidden="1" customWidth="1"/>
    <col min="25" max="25" width="6.25" customWidth="1"/>
    <col min="26" max="28" width="13.75" customWidth="1"/>
    <col min="29" max="29" width="12.625" hidden="1" customWidth="1"/>
    <col min="30" max="30" width="5.875" customWidth="1"/>
    <col min="31" max="31" width="15.125" bestFit="1" customWidth="1"/>
  </cols>
  <sheetData>
    <row r="1" spans="1:33" ht="30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  <c r="AG1" s="2"/>
    </row>
    <row r="2" spans="1:33" ht="30.7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30.7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2"/>
      <c r="AF3" s="2"/>
      <c r="AG3" s="2"/>
    </row>
    <row r="4" spans="1:33" ht="21.75">
      <c r="A4" s="4"/>
      <c r="B4" s="5"/>
      <c r="C4" s="5"/>
      <c r="D4" s="5"/>
      <c r="E4" s="5"/>
      <c r="F4" s="5"/>
      <c r="G4" s="6"/>
      <c r="H4" s="7"/>
      <c r="I4" s="6"/>
      <c r="J4" s="5"/>
      <c r="K4" s="5"/>
      <c r="L4" s="5"/>
      <c r="M4" s="8"/>
      <c r="N4" s="5"/>
      <c r="O4" s="4"/>
      <c r="P4" s="5"/>
      <c r="Q4" s="5"/>
      <c r="R4" s="5"/>
      <c r="S4" s="5"/>
      <c r="T4" s="5"/>
      <c r="U4" s="5"/>
      <c r="V4" s="5"/>
      <c r="W4" s="5"/>
      <c r="X4" s="5"/>
      <c r="Y4" s="9"/>
      <c r="Z4" s="5"/>
      <c r="AA4" s="5"/>
      <c r="AB4" s="5"/>
      <c r="AC4" s="5"/>
      <c r="AD4" s="5"/>
    </row>
    <row r="5" spans="1:33" ht="21.75">
      <c r="A5" s="10" t="s">
        <v>3</v>
      </c>
      <c r="B5" s="11" t="s">
        <v>4</v>
      </c>
      <c r="C5" s="11" t="s">
        <v>5</v>
      </c>
      <c r="D5" s="11"/>
      <c r="E5" s="11"/>
      <c r="F5" s="11"/>
      <c r="G5" s="11"/>
      <c r="H5" s="11"/>
      <c r="I5" s="11"/>
      <c r="J5" s="11"/>
      <c r="K5" s="11" t="s">
        <v>6</v>
      </c>
      <c r="L5" s="11"/>
      <c r="M5" s="11"/>
      <c r="N5" s="11"/>
      <c r="O5" s="11"/>
      <c r="P5" s="11" t="s">
        <v>6</v>
      </c>
      <c r="Q5" s="11"/>
      <c r="R5" s="11"/>
      <c r="S5" s="11"/>
      <c r="T5" s="11"/>
      <c r="U5" s="11" t="s">
        <v>7</v>
      </c>
      <c r="V5" s="11"/>
      <c r="W5" s="11"/>
      <c r="X5" s="11"/>
      <c r="Y5" s="11"/>
      <c r="Z5" s="11" t="s">
        <v>8</v>
      </c>
      <c r="AA5" s="11"/>
      <c r="AB5" s="11"/>
      <c r="AC5" s="11"/>
      <c r="AD5" s="11"/>
    </row>
    <row r="6" spans="1:33" ht="21.75">
      <c r="A6" s="10"/>
      <c r="B6" s="11"/>
      <c r="C6" s="11" t="s">
        <v>9</v>
      </c>
      <c r="D6" s="12"/>
      <c r="E6" s="12"/>
      <c r="F6" s="12"/>
      <c r="G6" s="13" t="s">
        <v>10</v>
      </c>
      <c r="H6" s="13"/>
      <c r="I6" s="13"/>
      <c r="J6" s="14"/>
      <c r="K6" s="13" t="s">
        <v>10</v>
      </c>
      <c r="L6" s="13"/>
      <c r="M6" s="13"/>
      <c r="N6" s="13"/>
      <c r="O6" s="14"/>
      <c r="P6" s="15" t="s">
        <v>11</v>
      </c>
      <c r="Q6" s="13"/>
      <c r="R6" s="13"/>
      <c r="S6" s="13"/>
      <c r="T6" s="14"/>
      <c r="U6" s="13" t="s">
        <v>12</v>
      </c>
      <c r="V6" s="13"/>
      <c r="W6" s="13"/>
      <c r="X6" s="13"/>
      <c r="Y6" s="14"/>
      <c r="Z6" s="15" t="s">
        <v>13</v>
      </c>
      <c r="AA6" s="13"/>
      <c r="AB6" s="13"/>
      <c r="AC6" s="13"/>
      <c r="AD6" s="14"/>
    </row>
    <row r="7" spans="1:33" ht="21.75">
      <c r="A7" s="10"/>
      <c r="B7" s="11"/>
      <c r="C7" s="16" t="s">
        <v>14</v>
      </c>
      <c r="D7" s="16" t="s">
        <v>15</v>
      </c>
      <c r="E7" s="16" t="s">
        <v>16</v>
      </c>
      <c r="F7" s="16" t="s">
        <v>17</v>
      </c>
      <c r="G7" s="17" t="s">
        <v>14</v>
      </c>
      <c r="H7" s="17" t="s">
        <v>15</v>
      </c>
      <c r="I7" s="17" t="s">
        <v>16</v>
      </c>
      <c r="J7" s="16" t="s">
        <v>17</v>
      </c>
      <c r="K7" s="18" t="s">
        <v>14</v>
      </c>
      <c r="L7" s="19" t="s">
        <v>18</v>
      </c>
      <c r="M7" s="20" t="s">
        <v>15</v>
      </c>
      <c r="N7" s="20" t="s">
        <v>16</v>
      </c>
      <c r="O7" s="16" t="s">
        <v>17</v>
      </c>
      <c r="P7" s="16" t="s">
        <v>14</v>
      </c>
      <c r="Q7" s="19" t="s">
        <v>18</v>
      </c>
      <c r="R7" s="16" t="s">
        <v>15</v>
      </c>
      <c r="S7" s="20" t="s">
        <v>16</v>
      </c>
      <c r="T7" s="16" t="s">
        <v>17</v>
      </c>
      <c r="U7" s="16" t="s">
        <v>14</v>
      </c>
      <c r="V7" s="19" t="s">
        <v>18</v>
      </c>
      <c r="W7" s="16" t="s">
        <v>15</v>
      </c>
      <c r="X7" s="20" t="s">
        <v>16</v>
      </c>
      <c r="Y7" s="16" t="s">
        <v>17</v>
      </c>
      <c r="Z7" s="16" t="s">
        <v>14</v>
      </c>
      <c r="AA7" s="19" t="s">
        <v>18</v>
      </c>
      <c r="AB7" s="20" t="s">
        <v>15</v>
      </c>
      <c r="AC7" s="20" t="s">
        <v>16</v>
      </c>
      <c r="AD7" s="16" t="s">
        <v>17</v>
      </c>
    </row>
    <row r="8" spans="1:33" ht="21.75">
      <c r="A8" s="10"/>
      <c r="B8" s="11"/>
      <c r="C8" s="21" t="s">
        <v>19</v>
      </c>
      <c r="D8" s="21" t="s">
        <v>19</v>
      </c>
      <c r="E8" s="21" t="s">
        <v>19</v>
      </c>
      <c r="F8" s="21" t="s">
        <v>20</v>
      </c>
      <c r="G8" s="22" t="s">
        <v>19</v>
      </c>
      <c r="H8" s="22" t="s">
        <v>19</v>
      </c>
      <c r="I8" s="22" t="s">
        <v>19</v>
      </c>
      <c r="J8" s="21" t="s">
        <v>20</v>
      </c>
      <c r="K8" s="23" t="s">
        <v>19</v>
      </c>
      <c r="L8" s="24" t="s">
        <v>19</v>
      </c>
      <c r="M8" s="25" t="s">
        <v>19</v>
      </c>
      <c r="N8" s="25" t="s">
        <v>19</v>
      </c>
      <c r="O8" s="21" t="s">
        <v>20</v>
      </c>
      <c r="P8" s="21" t="s">
        <v>19</v>
      </c>
      <c r="Q8" s="24" t="s">
        <v>19</v>
      </c>
      <c r="R8" s="21" t="s">
        <v>19</v>
      </c>
      <c r="S8" s="25" t="s">
        <v>19</v>
      </c>
      <c r="T8" s="21" t="s">
        <v>20</v>
      </c>
      <c r="U8" s="21" t="s">
        <v>19</v>
      </c>
      <c r="V8" s="24" t="s">
        <v>19</v>
      </c>
      <c r="W8" s="21" t="s">
        <v>19</v>
      </c>
      <c r="X8" s="25" t="s">
        <v>19</v>
      </c>
      <c r="Y8" s="21" t="s">
        <v>20</v>
      </c>
      <c r="Z8" s="21" t="s">
        <v>19</v>
      </c>
      <c r="AA8" s="24" t="s">
        <v>19</v>
      </c>
      <c r="AB8" s="25" t="s">
        <v>19</v>
      </c>
      <c r="AC8" s="25" t="s">
        <v>19</v>
      </c>
      <c r="AD8" s="21" t="s">
        <v>20</v>
      </c>
    </row>
    <row r="9" spans="1:33" ht="21.75">
      <c r="A9" s="26"/>
      <c r="B9" s="27" t="s">
        <v>21</v>
      </c>
      <c r="C9" s="28">
        <f>SUM(C10:C85)</f>
        <v>60822287.270000003</v>
      </c>
      <c r="D9" s="28">
        <f>SUM(D10:D85)</f>
        <v>55760358.570000008</v>
      </c>
      <c r="E9" s="28">
        <f>SUM(E10:E85)</f>
        <v>40394634.800000004</v>
      </c>
      <c r="F9" s="29">
        <f>D9/C9*100</f>
        <v>91.677510124653367</v>
      </c>
      <c r="G9" s="28">
        <f>SUM(G10:G85)</f>
        <v>19614005.369999997</v>
      </c>
      <c r="H9" s="30">
        <f>SUM(H10:H85)</f>
        <v>18093609.159999996</v>
      </c>
      <c r="I9" s="28">
        <f>SUM(I10:I85)</f>
        <v>1520396.2099999997</v>
      </c>
      <c r="J9" s="29">
        <f>H9/G9*100</f>
        <v>92.248415449475317</v>
      </c>
      <c r="K9" s="28">
        <f>SUM(K10:K85)</f>
        <v>65792524.350000001</v>
      </c>
      <c r="L9" s="28">
        <f>SUM(L10:L85)</f>
        <v>719041.3899999999</v>
      </c>
      <c r="M9" s="30">
        <f>SUM(M10:M85)</f>
        <v>52071564.660000004</v>
      </c>
      <c r="N9" s="28">
        <f>SUM(N10:N85)</f>
        <v>13001918.300000001</v>
      </c>
      <c r="O9" s="29">
        <f>M9/K9*100</f>
        <v>79.145108315030015</v>
      </c>
      <c r="P9" s="28">
        <f>SUM(P10:P85)</f>
        <v>24002664.119999997</v>
      </c>
      <c r="Q9" s="28">
        <f>SUM(Q10:Q85)</f>
        <v>16434790</v>
      </c>
      <c r="R9" s="28">
        <f>SUM(R10:R85)</f>
        <v>7497874.1200000001</v>
      </c>
      <c r="S9" s="28">
        <f>SUM(S10:S85)</f>
        <v>70000</v>
      </c>
      <c r="T9" s="29">
        <f>R9/P9*100</f>
        <v>31.237674628594526</v>
      </c>
      <c r="U9" s="28">
        <f>SUM(U10:U85)</f>
        <v>36097923.689999998</v>
      </c>
      <c r="V9" s="28">
        <f>SUM(V10:V85)</f>
        <v>2354202.27</v>
      </c>
      <c r="W9" s="28">
        <f>SUM(W10:W85)</f>
        <v>18584029.179999996</v>
      </c>
      <c r="X9" s="28">
        <f>SUM(X10:X85)</f>
        <v>15159692.24</v>
      </c>
      <c r="Y9" s="29">
        <f>W9/U9*100</f>
        <v>51.48226623668171</v>
      </c>
      <c r="Z9" s="28">
        <f>SUM(Z10:Z85)</f>
        <v>206329404.80000001</v>
      </c>
      <c r="AA9" s="28">
        <f>SUM(AA10:AA85)</f>
        <v>19508033.660000004</v>
      </c>
      <c r="AB9" s="28">
        <f>D9+H9+M9+R9+W9</f>
        <v>152007435.69000003</v>
      </c>
      <c r="AC9" s="28">
        <f>SUM(AC10:AC85)</f>
        <v>34813935.450000003</v>
      </c>
      <c r="AD9" s="29">
        <f t="shared" ref="AD9:AD72" si="0">AB9/Z9*100</f>
        <v>73.672211596473332</v>
      </c>
      <c r="AE9" s="31"/>
    </row>
    <row r="10" spans="1:33" s="39" customFormat="1" ht="21.75">
      <c r="A10" s="32">
        <v>1</v>
      </c>
      <c r="B10" s="33" t="s">
        <v>22</v>
      </c>
      <c r="C10" s="34">
        <v>1027440</v>
      </c>
      <c r="D10" s="34">
        <v>941820</v>
      </c>
      <c r="E10" s="35">
        <v>684960</v>
      </c>
      <c r="F10" s="36">
        <f t="shared" ref="F10:F73" si="1">D10/C10*100</f>
        <v>91.666666666666657</v>
      </c>
      <c r="G10" s="37">
        <v>378134</v>
      </c>
      <c r="H10" s="37">
        <v>304334</v>
      </c>
      <c r="I10" s="35">
        <f>SUM(G10-H10)</f>
        <v>73800</v>
      </c>
      <c r="J10" s="36">
        <f t="shared" ref="J10:J73" si="2">H10/G10*100</f>
        <v>80.483109162360435</v>
      </c>
      <c r="K10" s="34">
        <v>729136</v>
      </c>
      <c r="L10" s="34">
        <v>0</v>
      </c>
      <c r="M10" s="34">
        <v>618204.02</v>
      </c>
      <c r="N10" s="35">
        <f>K10-L10-M10</f>
        <v>110931.97999999998</v>
      </c>
      <c r="O10" s="36">
        <f t="shared" ref="O10:O73" si="3">M10/K10*100</f>
        <v>84.785831449825551</v>
      </c>
      <c r="P10" s="34">
        <v>629000</v>
      </c>
      <c r="Q10" s="34">
        <v>559000</v>
      </c>
      <c r="R10" s="34">
        <v>0</v>
      </c>
      <c r="S10" s="35">
        <f>P10-Q10-R10</f>
        <v>70000</v>
      </c>
      <c r="T10" s="36">
        <f>R10/P10*100</f>
        <v>0</v>
      </c>
      <c r="U10" s="34">
        <v>479562</v>
      </c>
      <c r="V10" s="34">
        <v>0</v>
      </c>
      <c r="W10" s="34">
        <v>110335.08</v>
      </c>
      <c r="X10" s="35">
        <f>U10-V10-W10</f>
        <v>369226.92</v>
      </c>
      <c r="Y10" s="36">
        <f t="shared" ref="Y10:Y73" si="4">W10/U10*100</f>
        <v>23.007469315750622</v>
      </c>
      <c r="Z10" s="35">
        <f t="shared" ref="Z10:Z26" si="5">SUM(C10,K10,P10,U10,G10)</f>
        <v>3243272</v>
      </c>
      <c r="AA10" s="35">
        <f>SUM(L10,Q10,V10)</f>
        <v>559000</v>
      </c>
      <c r="AB10" s="35">
        <f t="shared" ref="AB10:AB73" si="6">SUM(D10,M10,R10,W10,H10)</f>
        <v>1974693.1</v>
      </c>
      <c r="AC10" s="35">
        <f t="shared" ref="AC10:AC73" si="7">Z10-AA10-AB10</f>
        <v>709578.89999999991</v>
      </c>
      <c r="AD10" s="36">
        <f t="shared" si="0"/>
        <v>60.885830728967541</v>
      </c>
      <c r="AE10" s="38"/>
    </row>
    <row r="11" spans="1:33" ht="21.75">
      <c r="A11" s="26">
        <v>2</v>
      </c>
      <c r="B11" s="33" t="s">
        <v>23</v>
      </c>
      <c r="C11" s="34">
        <v>681240</v>
      </c>
      <c r="D11" s="34">
        <v>627759.94999999995</v>
      </c>
      <c r="E11" s="35">
        <v>467319.95</v>
      </c>
      <c r="F11" s="36">
        <f t="shared" si="1"/>
        <v>92.149602195995527</v>
      </c>
      <c r="G11" s="37">
        <v>147806</v>
      </c>
      <c r="H11" s="37">
        <v>119990.75</v>
      </c>
      <c r="I11" s="35">
        <f t="shared" ref="I11:I74" si="8">SUM(G11-H11)</f>
        <v>27815.25</v>
      </c>
      <c r="J11" s="36">
        <f t="shared" si="2"/>
        <v>81.181244333788882</v>
      </c>
      <c r="K11" s="34">
        <v>927311</v>
      </c>
      <c r="L11" s="34">
        <v>21600</v>
      </c>
      <c r="M11" s="34">
        <v>641002.36</v>
      </c>
      <c r="N11" s="35">
        <f t="shared" ref="N11:N74" si="9">K11-L11-M11</f>
        <v>264708.64</v>
      </c>
      <c r="O11" s="36">
        <f t="shared" si="3"/>
        <v>69.124852395798172</v>
      </c>
      <c r="P11" s="34"/>
      <c r="Q11" s="34"/>
      <c r="R11" s="34"/>
      <c r="S11" s="35"/>
      <c r="T11" s="36"/>
      <c r="U11" s="34">
        <v>479482</v>
      </c>
      <c r="V11" s="34">
        <v>0</v>
      </c>
      <c r="W11" s="34">
        <v>65323</v>
      </c>
      <c r="X11" s="35">
        <f t="shared" ref="X11:X74" si="10">U11-V11-W11</f>
        <v>414159</v>
      </c>
      <c r="Y11" s="36">
        <f t="shared" si="4"/>
        <v>13.62366053365924</v>
      </c>
      <c r="Z11" s="35">
        <f t="shared" si="5"/>
        <v>2235839</v>
      </c>
      <c r="AA11" s="35">
        <f t="shared" ref="AA11:AA74" si="11">SUM(L11,Q11,V11)</f>
        <v>21600</v>
      </c>
      <c r="AB11" s="35">
        <f t="shared" si="6"/>
        <v>1454076.06</v>
      </c>
      <c r="AC11" s="35">
        <f t="shared" si="7"/>
        <v>760162.94</v>
      </c>
      <c r="AD11" s="36">
        <f t="shared" si="0"/>
        <v>65.03491798828091</v>
      </c>
      <c r="AE11" s="38"/>
    </row>
    <row r="12" spans="1:33" ht="21.75">
      <c r="A12" s="26">
        <v>3</v>
      </c>
      <c r="B12" s="33" t="s">
        <v>24</v>
      </c>
      <c r="C12" s="34">
        <v>593040</v>
      </c>
      <c r="D12" s="34">
        <v>543620</v>
      </c>
      <c r="E12" s="35">
        <v>395360</v>
      </c>
      <c r="F12" s="36">
        <f t="shared" si="1"/>
        <v>91.666666666666657</v>
      </c>
      <c r="G12" s="37">
        <v>260957</v>
      </c>
      <c r="H12" s="37">
        <v>205365.9</v>
      </c>
      <c r="I12" s="35">
        <f t="shared" si="8"/>
        <v>55591.100000000006</v>
      </c>
      <c r="J12" s="36">
        <f t="shared" si="2"/>
        <v>78.697218315661203</v>
      </c>
      <c r="K12" s="34">
        <v>945877</v>
      </c>
      <c r="L12" s="34">
        <v>0</v>
      </c>
      <c r="M12" s="34">
        <v>823986.23</v>
      </c>
      <c r="N12" s="35">
        <f t="shared" si="9"/>
        <v>121890.77000000002</v>
      </c>
      <c r="O12" s="36">
        <f t="shared" si="3"/>
        <v>87.113465069982666</v>
      </c>
      <c r="P12" s="34"/>
      <c r="Q12" s="34"/>
      <c r="R12" s="34"/>
      <c r="S12" s="35"/>
      <c r="T12" s="36"/>
      <c r="U12" s="34">
        <v>479482</v>
      </c>
      <c r="V12" s="34">
        <v>7300</v>
      </c>
      <c r="W12" s="34">
        <v>54180</v>
      </c>
      <c r="X12" s="35">
        <f t="shared" si="10"/>
        <v>418002</v>
      </c>
      <c r="Y12" s="36">
        <f t="shared" si="4"/>
        <v>11.299694253381775</v>
      </c>
      <c r="Z12" s="35">
        <f t="shared" si="5"/>
        <v>2279356</v>
      </c>
      <c r="AA12" s="35">
        <f t="shared" si="11"/>
        <v>7300</v>
      </c>
      <c r="AB12" s="35">
        <f t="shared" si="6"/>
        <v>1627152.13</v>
      </c>
      <c r="AC12" s="35">
        <f t="shared" si="7"/>
        <v>644903.87000000011</v>
      </c>
      <c r="AD12" s="36">
        <f t="shared" si="0"/>
        <v>71.38648504226633</v>
      </c>
      <c r="AE12" s="38"/>
    </row>
    <row r="13" spans="1:33" s="39" customFormat="1" ht="21.75">
      <c r="A13" s="32">
        <v>4</v>
      </c>
      <c r="B13" s="33" t="s">
        <v>25</v>
      </c>
      <c r="C13" s="34">
        <v>461760</v>
      </c>
      <c r="D13" s="34">
        <v>423280</v>
      </c>
      <c r="E13" s="35">
        <v>307840</v>
      </c>
      <c r="F13" s="36">
        <f t="shared" si="1"/>
        <v>91.666666666666657</v>
      </c>
      <c r="G13" s="37">
        <v>206801</v>
      </c>
      <c r="H13" s="37">
        <v>193252</v>
      </c>
      <c r="I13" s="35">
        <f t="shared" si="8"/>
        <v>13549</v>
      </c>
      <c r="J13" s="36">
        <f t="shared" si="2"/>
        <v>93.448290868999663</v>
      </c>
      <c r="K13" s="34">
        <v>833420</v>
      </c>
      <c r="L13" s="34">
        <v>8239</v>
      </c>
      <c r="M13" s="34">
        <v>707122.4</v>
      </c>
      <c r="N13" s="35">
        <f t="shared" si="9"/>
        <v>118058.59999999998</v>
      </c>
      <c r="O13" s="36">
        <f t="shared" si="3"/>
        <v>84.845864030140874</v>
      </c>
      <c r="P13" s="34"/>
      <c r="Q13" s="34"/>
      <c r="R13" s="34"/>
      <c r="S13" s="35"/>
      <c r="T13" s="36"/>
      <c r="U13" s="34">
        <v>550932</v>
      </c>
      <c r="V13" s="34">
        <v>0</v>
      </c>
      <c r="W13" s="34">
        <v>165925.75</v>
      </c>
      <c r="X13" s="35">
        <f t="shared" si="10"/>
        <v>385006.25</v>
      </c>
      <c r="Y13" s="36">
        <f t="shared" si="4"/>
        <v>30.117283076677339</v>
      </c>
      <c r="Z13" s="35">
        <f t="shared" si="5"/>
        <v>2052913</v>
      </c>
      <c r="AA13" s="35">
        <f t="shared" si="11"/>
        <v>8239</v>
      </c>
      <c r="AB13" s="35">
        <f t="shared" si="6"/>
        <v>1489580.15</v>
      </c>
      <c r="AC13" s="35">
        <f t="shared" si="7"/>
        <v>555093.85000000009</v>
      </c>
      <c r="AD13" s="36">
        <f t="shared" si="0"/>
        <v>72.559341287234275</v>
      </c>
      <c r="AE13" s="38"/>
    </row>
    <row r="14" spans="1:33" ht="21.75">
      <c r="A14" s="26">
        <v>5</v>
      </c>
      <c r="B14" s="33" t="s">
        <v>26</v>
      </c>
      <c r="C14" s="34">
        <v>939840</v>
      </c>
      <c r="D14" s="34">
        <v>861520</v>
      </c>
      <c r="E14" s="35">
        <v>626560</v>
      </c>
      <c r="F14" s="36">
        <f t="shared" si="1"/>
        <v>91.666666666666657</v>
      </c>
      <c r="G14" s="37">
        <v>260025</v>
      </c>
      <c r="H14" s="37">
        <v>245775</v>
      </c>
      <c r="I14" s="35">
        <f t="shared" si="8"/>
        <v>14250</v>
      </c>
      <c r="J14" s="36">
        <f t="shared" si="2"/>
        <v>94.519757715604271</v>
      </c>
      <c r="K14" s="34">
        <v>602902</v>
      </c>
      <c r="L14" s="34">
        <v>5200</v>
      </c>
      <c r="M14" s="34">
        <v>400998.44</v>
      </c>
      <c r="N14" s="35">
        <f t="shared" si="9"/>
        <v>196703.56</v>
      </c>
      <c r="O14" s="36">
        <f t="shared" si="3"/>
        <v>66.511379958931968</v>
      </c>
      <c r="P14" s="34"/>
      <c r="Q14" s="34"/>
      <c r="R14" s="34"/>
      <c r="S14" s="35"/>
      <c r="T14" s="36"/>
      <c r="U14" s="34">
        <v>181835</v>
      </c>
      <c r="V14" s="34">
        <v>0</v>
      </c>
      <c r="W14" s="34">
        <v>111839</v>
      </c>
      <c r="X14" s="35">
        <f t="shared" si="10"/>
        <v>69996</v>
      </c>
      <c r="Y14" s="36">
        <f t="shared" si="4"/>
        <v>61.505760717133661</v>
      </c>
      <c r="Z14" s="35">
        <f t="shared" si="5"/>
        <v>1984602</v>
      </c>
      <c r="AA14" s="35">
        <f t="shared" si="11"/>
        <v>5200</v>
      </c>
      <c r="AB14" s="35">
        <f t="shared" si="6"/>
        <v>1620132.44</v>
      </c>
      <c r="AC14" s="35">
        <f t="shared" si="7"/>
        <v>359269.56000000006</v>
      </c>
      <c r="AD14" s="36">
        <f t="shared" si="0"/>
        <v>81.635130872588064</v>
      </c>
      <c r="AE14" s="38"/>
    </row>
    <row r="15" spans="1:33" ht="21.75">
      <c r="A15" s="26">
        <v>6</v>
      </c>
      <c r="B15" s="33" t="s">
        <v>27</v>
      </c>
      <c r="C15" s="34">
        <v>838440</v>
      </c>
      <c r="D15" s="34">
        <v>768570</v>
      </c>
      <c r="E15" s="35">
        <v>558960</v>
      </c>
      <c r="F15" s="36">
        <f t="shared" si="1"/>
        <v>91.666666666666657</v>
      </c>
      <c r="G15" s="37">
        <v>232095</v>
      </c>
      <c r="H15" s="37">
        <v>201845</v>
      </c>
      <c r="I15" s="35">
        <f t="shared" si="8"/>
        <v>30250</v>
      </c>
      <c r="J15" s="36">
        <f t="shared" si="2"/>
        <v>86.966543872121321</v>
      </c>
      <c r="K15" s="34">
        <v>767730</v>
      </c>
      <c r="L15" s="34">
        <v>0</v>
      </c>
      <c r="M15" s="34">
        <v>622260.76</v>
      </c>
      <c r="N15" s="35">
        <f t="shared" si="9"/>
        <v>145469.24</v>
      </c>
      <c r="O15" s="36">
        <f t="shared" si="3"/>
        <v>81.052031313091845</v>
      </c>
      <c r="P15" s="34"/>
      <c r="Q15" s="34"/>
      <c r="R15" s="34"/>
      <c r="S15" s="35"/>
      <c r="T15" s="36"/>
      <c r="U15" s="34">
        <v>529482</v>
      </c>
      <c r="V15" s="34">
        <v>110275</v>
      </c>
      <c r="W15" s="34">
        <v>123520.88</v>
      </c>
      <c r="X15" s="35">
        <f t="shared" si="10"/>
        <v>295686.12</v>
      </c>
      <c r="Y15" s="36">
        <f t="shared" si="4"/>
        <v>23.328626846616128</v>
      </c>
      <c r="Z15" s="35">
        <f t="shared" si="5"/>
        <v>2367747</v>
      </c>
      <c r="AA15" s="35">
        <f t="shared" si="11"/>
        <v>110275</v>
      </c>
      <c r="AB15" s="35">
        <f t="shared" si="6"/>
        <v>1716196.6400000001</v>
      </c>
      <c r="AC15" s="35">
        <f t="shared" si="7"/>
        <v>541275.35999999987</v>
      </c>
      <c r="AD15" s="36">
        <f t="shared" si="0"/>
        <v>72.482264363548992</v>
      </c>
      <c r="AE15" s="38"/>
    </row>
    <row r="16" spans="1:33" ht="21.75">
      <c r="A16" s="26">
        <v>7</v>
      </c>
      <c r="B16" s="33" t="s">
        <v>28</v>
      </c>
      <c r="C16" s="34">
        <v>878760</v>
      </c>
      <c r="D16" s="34">
        <v>805530</v>
      </c>
      <c r="E16" s="35">
        <v>585840</v>
      </c>
      <c r="F16" s="36">
        <f t="shared" si="1"/>
        <v>91.666666666666657</v>
      </c>
      <c r="G16" s="37">
        <v>409609</v>
      </c>
      <c r="H16" s="37">
        <v>363229.8</v>
      </c>
      <c r="I16" s="35">
        <f t="shared" si="8"/>
        <v>46379.200000000012</v>
      </c>
      <c r="J16" s="36">
        <f t="shared" si="2"/>
        <v>88.677201916950068</v>
      </c>
      <c r="K16" s="34">
        <v>878010</v>
      </c>
      <c r="L16" s="34">
        <v>40500</v>
      </c>
      <c r="M16" s="34">
        <v>722954.07</v>
      </c>
      <c r="N16" s="35">
        <f t="shared" si="9"/>
        <v>114555.93000000005</v>
      </c>
      <c r="O16" s="36">
        <f t="shared" si="3"/>
        <v>82.340072436532608</v>
      </c>
      <c r="P16" s="34"/>
      <c r="Q16" s="34"/>
      <c r="R16" s="34"/>
      <c r="S16" s="35"/>
      <c r="T16" s="36"/>
      <c r="U16" s="34">
        <v>282832</v>
      </c>
      <c r="V16" s="34">
        <v>0</v>
      </c>
      <c r="W16" s="34">
        <v>117869.4</v>
      </c>
      <c r="X16" s="35">
        <f t="shared" si="10"/>
        <v>164962.6</v>
      </c>
      <c r="Y16" s="36">
        <f t="shared" si="4"/>
        <v>41.674704418170499</v>
      </c>
      <c r="Z16" s="35">
        <f t="shared" si="5"/>
        <v>2449211</v>
      </c>
      <c r="AA16" s="35">
        <f t="shared" si="11"/>
        <v>40500</v>
      </c>
      <c r="AB16" s="35">
        <f t="shared" si="6"/>
        <v>2009583.2699999998</v>
      </c>
      <c r="AC16" s="35">
        <f t="shared" si="7"/>
        <v>399127.73000000021</v>
      </c>
      <c r="AD16" s="36">
        <f t="shared" si="0"/>
        <v>82.050230461973257</v>
      </c>
      <c r="AE16" s="38"/>
    </row>
    <row r="17" spans="1:31" s="39" customFormat="1" ht="21.75">
      <c r="A17" s="32">
        <v>8</v>
      </c>
      <c r="B17" s="33" t="s">
        <v>29</v>
      </c>
      <c r="C17" s="34">
        <v>860640</v>
      </c>
      <c r="D17" s="34">
        <v>788920</v>
      </c>
      <c r="E17" s="35">
        <v>573760</v>
      </c>
      <c r="F17" s="36">
        <f t="shared" si="1"/>
        <v>91.666666666666657</v>
      </c>
      <c r="G17" s="37">
        <v>149411</v>
      </c>
      <c r="H17" s="37">
        <v>129161</v>
      </c>
      <c r="I17" s="35">
        <f t="shared" si="8"/>
        <v>20250</v>
      </c>
      <c r="J17" s="36">
        <f t="shared" si="2"/>
        <v>86.446781026832028</v>
      </c>
      <c r="K17" s="34">
        <v>653394</v>
      </c>
      <c r="L17" s="34">
        <v>42460</v>
      </c>
      <c r="M17" s="34">
        <v>454972.55</v>
      </c>
      <c r="N17" s="35">
        <f t="shared" si="9"/>
        <v>155961.45000000001</v>
      </c>
      <c r="O17" s="36">
        <f t="shared" si="3"/>
        <v>69.632189766052335</v>
      </c>
      <c r="P17" s="34"/>
      <c r="Q17" s="34"/>
      <c r="R17" s="34"/>
      <c r="S17" s="35"/>
      <c r="T17" s="36"/>
      <c r="U17" s="34">
        <v>232832</v>
      </c>
      <c r="V17" s="34">
        <v>0</v>
      </c>
      <c r="W17" s="34">
        <v>146310</v>
      </c>
      <c r="X17" s="35">
        <f t="shared" si="10"/>
        <v>86522</v>
      </c>
      <c r="Y17" s="36">
        <f t="shared" si="4"/>
        <v>62.839300439802095</v>
      </c>
      <c r="Z17" s="35">
        <f t="shared" si="5"/>
        <v>1896277</v>
      </c>
      <c r="AA17" s="35">
        <f t="shared" si="11"/>
        <v>42460</v>
      </c>
      <c r="AB17" s="35">
        <f t="shared" si="6"/>
        <v>1519363.55</v>
      </c>
      <c r="AC17" s="35">
        <f t="shared" si="7"/>
        <v>334453.44999999995</v>
      </c>
      <c r="AD17" s="36">
        <f t="shared" si="0"/>
        <v>80.123502526265938</v>
      </c>
      <c r="AE17" s="38"/>
    </row>
    <row r="18" spans="1:31" ht="21.75">
      <c r="A18" s="26">
        <v>9</v>
      </c>
      <c r="B18" s="33" t="s">
        <v>30</v>
      </c>
      <c r="C18" s="34">
        <v>1165200</v>
      </c>
      <c r="D18" s="34">
        <v>1040313.72</v>
      </c>
      <c r="E18" s="35">
        <v>749013.72</v>
      </c>
      <c r="F18" s="36">
        <f t="shared" si="1"/>
        <v>89.281987641606591</v>
      </c>
      <c r="G18" s="37">
        <v>186607</v>
      </c>
      <c r="H18" s="37">
        <v>180595</v>
      </c>
      <c r="I18" s="35">
        <f t="shared" si="8"/>
        <v>6012</v>
      </c>
      <c r="J18" s="36">
        <f t="shared" si="2"/>
        <v>96.778255906798776</v>
      </c>
      <c r="K18" s="34">
        <v>782154</v>
      </c>
      <c r="L18" s="34">
        <v>0</v>
      </c>
      <c r="M18" s="34">
        <v>697411.09</v>
      </c>
      <c r="N18" s="35">
        <f t="shared" si="9"/>
        <v>84742.910000000033</v>
      </c>
      <c r="O18" s="36">
        <f t="shared" si="3"/>
        <v>89.165444400974735</v>
      </c>
      <c r="P18" s="34"/>
      <c r="Q18" s="34"/>
      <c r="R18" s="34"/>
      <c r="S18" s="35"/>
      <c r="T18" s="36"/>
      <c r="U18" s="34">
        <v>564480</v>
      </c>
      <c r="V18" s="34">
        <v>0</v>
      </c>
      <c r="W18" s="34">
        <v>384511.01</v>
      </c>
      <c r="X18" s="35">
        <f t="shared" si="10"/>
        <v>179968.99</v>
      </c>
      <c r="Y18" s="36">
        <f t="shared" si="4"/>
        <v>68.117738449546479</v>
      </c>
      <c r="Z18" s="35">
        <f t="shared" si="5"/>
        <v>2698441</v>
      </c>
      <c r="AA18" s="35">
        <f t="shared" si="11"/>
        <v>0</v>
      </c>
      <c r="AB18" s="35">
        <f t="shared" si="6"/>
        <v>2302830.8200000003</v>
      </c>
      <c r="AC18" s="35">
        <f t="shared" si="7"/>
        <v>395610.1799999997</v>
      </c>
      <c r="AD18" s="36">
        <f t="shared" si="0"/>
        <v>85.339305917750295</v>
      </c>
      <c r="AE18" s="38"/>
    </row>
    <row r="19" spans="1:31" ht="21.75">
      <c r="A19" s="26">
        <v>10</v>
      </c>
      <c r="B19" s="33" t="s">
        <v>31</v>
      </c>
      <c r="C19" s="34">
        <v>1135560</v>
      </c>
      <c r="D19" s="34">
        <v>1040930</v>
      </c>
      <c r="E19" s="35">
        <v>757040</v>
      </c>
      <c r="F19" s="36">
        <f t="shared" si="1"/>
        <v>91.666666666666657</v>
      </c>
      <c r="G19" s="37">
        <v>137580</v>
      </c>
      <c r="H19" s="37">
        <v>133580</v>
      </c>
      <c r="I19" s="35">
        <f t="shared" si="8"/>
        <v>4000</v>
      </c>
      <c r="J19" s="36">
        <f t="shared" si="2"/>
        <v>97.092600668701849</v>
      </c>
      <c r="K19" s="34">
        <v>1262421</v>
      </c>
      <c r="L19" s="34">
        <v>0</v>
      </c>
      <c r="M19" s="34">
        <v>989332.7</v>
      </c>
      <c r="N19" s="35">
        <f t="shared" si="9"/>
        <v>273088.30000000005</v>
      </c>
      <c r="O19" s="36">
        <f t="shared" si="3"/>
        <v>78.367889951133577</v>
      </c>
      <c r="P19" s="34"/>
      <c r="Q19" s="34"/>
      <c r="R19" s="34"/>
      <c r="S19" s="35"/>
      <c r="T19" s="36"/>
      <c r="U19" s="34">
        <v>232832</v>
      </c>
      <c r="V19" s="34">
        <v>0</v>
      </c>
      <c r="W19" s="34">
        <v>39233</v>
      </c>
      <c r="X19" s="35">
        <f t="shared" si="10"/>
        <v>193599</v>
      </c>
      <c r="Y19" s="36">
        <f t="shared" si="4"/>
        <v>16.8503470313359</v>
      </c>
      <c r="Z19" s="35">
        <f t="shared" si="5"/>
        <v>2768393</v>
      </c>
      <c r="AA19" s="35">
        <f t="shared" si="11"/>
        <v>0</v>
      </c>
      <c r="AB19" s="35">
        <f t="shared" si="6"/>
        <v>2203075.7000000002</v>
      </c>
      <c r="AC19" s="35">
        <f t="shared" si="7"/>
        <v>565317.29999999981</v>
      </c>
      <c r="AD19" s="36">
        <f t="shared" si="0"/>
        <v>79.579586424326322</v>
      </c>
      <c r="AE19" s="38"/>
    </row>
    <row r="20" spans="1:31" ht="21.75">
      <c r="A20" s="26">
        <v>11</v>
      </c>
      <c r="B20" s="33" t="s">
        <v>32</v>
      </c>
      <c r="C20" s="34">
        <v>1122720</v>
      </c>
      <c r="D20" s="34">
        <v>1029160</v>
      </c>
      <c r="E20" s="35">
        <v>748480</v>
      </c>
      <c r="F20" s="36">
        <f t="shared" si="1"/>
        <v>91.666666666666657</v>
      </c>
      <c r="G20" s="37">
        <v>260439</v>
      </c>
      <c r="H20" s="37">
        <v>250509.97</v>
      </c>
      <c r="I20" s="35">
        <f t="shared" si="8"/>
        <v>9929.0299999999988</v>
      </c>
      <c r="J20" s="36">
        <f t="shared" si="2"/>
        <v>96.187579433187807</v>
      </c>
      <c r="K20" s="34">
        <v>768324</v>
      </c>
      <c r="L20" s="34">
        <v>0</v>
      </c>
      <c r="M20" s="34">
        <v>534842.98</v>
      </c>
      <c r="N20" s="35">
        <f t="shared" si="9"/>
        <v>233481.02000000002</v>
      </c>
      <c r="O20" s="36">
        <f t="shared" si="3"/>
        <v>69.611645607842519</v>
      </c>
      <c r="P20" s="34"/>
      <c r="Q20" s="34"/>
      <c r="R20" s="34"/>
      <c r="S20" s="35"/>
      <c r="T20" s="36"/>
      <c r="U20" s="34">
        <v>479482</v>
      </c>
      <c r="V20" s="34">
        <v>0</v>
      </c>
      <c r="W20" s="34">
        <v>256332</v>
      </c>
      <c r="X20" s="35">
        <f t="shared" si="10"/>
        <v>223150</v>
      </c>
      <c r="Y20" s="36">
        <f t="shared" si="4"/>
        <v>53.460192457693935</v>
      </c>
      <c r="Z20" s="35">
        <f t="shared" si="5"/>
        <v>2630965</v>
      </c>
      <c r="AA20" s="35">
        <f t="shared" si="11"/>
        <v>0</v>
      </c>
      <c r="AB20" s="35">
        <f t="shared" si="6"/>
        <v>2070844.95</v>
      </c>
      <c r="AC20" s="35">
        <f t="shared" si="7"/>
        <v>560120.05000000005</v>
      </c>
      <c r="AD20" s="36">
        <f t="shared" si="0"/>
        <v>78.710471252943321</v>
      </c>
      <c r="AE20" s="38"/>
    </row>
    <row r="21" spans="1:31" ht="21.75">
      <c r="A21" s="26">
        <v>12</v>
      </c>
      <c r="B21" s="33" t="s">
        <v>33</v>
      </c>
      <c r="C21" s="34">
        <v>1097760</v>
      </c>
      <c r="D21" s="34">
        <v>1006280</v>
      </c>
      <c r="E21" s="35">
        <v>731840</v>
      </c>
      <c r="F21" s="36">
        <f t="shared" si="1"/>
        <v>91.666666666666657</v>
      </c>
      <c r="G21" s="37">
        <v>252628</v>
      </c>
      <c r="H21" s="37">
        <v>242828</v>
      </c>
      <c r="I21" s="35">
        <f t="shared" si="8"/>
        <v>9800</v>
      </c>
      <c r="J21" s="36">
        <f t="shared" si="2"/>
        <v>96.120778377693682</v>
      </c>
      <c r="K21" s="34">
        <v>776327</v>
      </c>
      <c r="L21" s="34">
        <v>0</v>
      </c>
      <c r="M21" s="34">
        <v>543953.85</v>
      </c>
      <c r="N21" s="35">
        <f t="shared" si="9"/>
        <v>232373.15000000002</v>
      </c>
      <c r="O21" s="36">
        <f t="shared" si="3"/>
        <v>70.067619701491765</v>
      </c>
      <c r="P21" s="34"/>
      <c r="Q21" s="34"/>
      <c r="R21" s="34"/>
      <c r="S21" s="35"/>
      <c r="T21" s="36"/>
      <c r="U21" s="34">
        <v>267830</v>
      </c>
      <c r="V21" s="34">
        <v>2000</v>
      </c>
      <c r="W21" s="34">
        <v>118299.4</v>
      </c>
      <c r="X21" s="35">
        <f t="shared" si="10"/>
        <v>147530.6</v>
      </c>
      <c r="Y21" s="36">
        <f t="shared" si="4"/>
        <v>44.169585184632041</v>
      </c>
      <c r="Z21" s="35">
        <f t="shared" si="5"/>
        <v>2394545</v>
      </c>
      <c r="AA21" s="35">
        <f t="shared" si="11"/>
        <v>2000</v>
      </c>
      <c r="AB21" s="35">
        <f t="shared" si="6"/>
        <v>1911361.25</v>
      </c>
      <c r="AC21" s="35">
        <f t="shared" si="7"/>
        <v>481183.75</v>
      </c>
      <c r="AD21" s="36">
        <f t="shared" si="0"/>
        <v>79.821479654798722</v>
      </c>
      <c r="AE21" s="38"/>
    </row>
    <row r="22" spans="1:31" ht="21.75">
      <c r="A22" s="26">
        <v>13</v>
      </c>
      <c r="B22" s="33" t="s">
        <v>34</v>
      </c>
      <c r="C22" s="34">
        <v>940680</v>
      </c>
      <c r="D22" s="34">
        <v>862290</v>
      </c>
      <c r="E22" s="35">
        <v>627120</v>
      </c>
      <c r="F22" s="36">
        <f t="shared" si="1"/>
        <v>91.666666666666657</v>
      </c>
      <c r="G22" s="37">
        <v>139813</v>
      </c>
      <c r="H22" s="37">
        <v>137563</v>
      </c>
      <c r="I22" s="35">
        <f t="shared" si="8"/>
        <v>2250</v>
      </c>
      <c r="J22" s="36">
        <f t="shared" si="2"/>
        <v>98.390707587992537</v>
      </c>
      <c r="K22" s="34">
        <v>630702</v>
      </c>
      <c r="L22" s="34">
        <v>0</v>
      </c>
      <c r="M22" s="34">
        <v>495384.86</v>
      </c>
      <c r="N22" s="35">
        <f t="shared" si="9"/>
        <v>135317.14000000001</v>
      </c>
      <c r="O22" s="36">
        <f t="shared" si="3"/>
        <v>78.544995893464744</v>
      </c>
      <c r="P22" s="34"/>
      <c r="Q22" s="34"/>
      <c r="R22" s="34"/>
      <c r="S22" s="35"/>
      <c r="T22" s="36"/>
      <c r="U22" s="34">
        <v>317830</v>
      </c>
      <c r="V22" s="34">
        <v>9600</v>
      </c>
      <c r="W22" s="34">
        <v>168500.14</v>
      </c>
      <c r="X22" s="35">
        <f t="shared" si="10"/>
        <v>139729.85999999999</v>
      </c>
      <c r="Y22" s="36">
        <f t="shared" si="4"/>
        <v>53.015807192524314</v>
      </c>
      <c r="Z22" s="35">
        <f t="shared" si="5"/>
        <v>2029025</v>
      </c>
      <c r="AA22" s="35">
        <f t="shared" si="11"/>
        <v>9600</v>
      </c>
      <c r="AB22" s="35">
        <f t="shared" si="6"/>
        <v>1663738</v>
      </c>
      <c r="AC22" s="35">
        <f t="shared" si="7"/>
        <v>355687</v>
      </c>
      <c r="AD22" s="36">
        <f t="shared" si="0"/>
        <v>81.996919702812932</v>
      </c>
      <c r="AE22" s="38"/>
    </row>
    <row r="23" spans="1:31" s="46" customFormat="1" ht="21.75">
      <c r="A23" s="40">
        <v>14</v>
      </c>
      <c r="B23" s="41" t="s">
        <v>35</v>
      </c>
      <c r="C23" s="42">
        <v>593040</v>
      </c>
      <c r="D23" s="42">
        <v>543620</v>
      </c>
      <c r="E23" s="43">
        <v>395360</v>
      </c>
      <c r="F23" s="44">
        <f t="shared" si="1"/>
        <v>91.666666666666657</v>
      </c>
      <c r="G23" s="45">
        <v>233110</v>
      </c>
      <c r="H23" s="37">
        <v>185833</v>
      </c>
      <c r="I23" s="43">
        <f t="shared" si="8"/>
        <v>47277</v>
      </c>
      <c r="J23" s="44">
        <f t="shared" si="2"/>
        <v>79.719016773197211</v>
      </c>
      <c r="K23" s="42">
        <v>747313</v>
      </c>
      <c r="L23" s="42">
        <v>0</v>
      </c>
      <c r="M23" s="34">
        <v>550287.03</v>
      </c>
      <c r="N23" s="35">
        <f t="shared" si="9"/>
        <v>197025.96999999997</v>
      </c>
      <c r="O23" s="44">
        <f t="shared" si="3"/>
        <v>73.635415147334513</v>
      </c>
      <c r="P23" s="34"/>
      <c r="Q23" s="34"/>
      <c r="R23" s="34"/>
      <c r="S23" s="35"/>
      <c r="T23" s="36"/>
      <c r="U23" s="42">
        <v>221922.5</v>
      </c>
      <c r="V23" s="42">
        <v>0</v>
      </c>
      <c r="W23" s="42">
        <v>112661.91</v>
      </c>
      <c r="X23" s="43">
        <f t="shared" si="10"/>
        <v>109260.59</v>
      </c>
      <c r="Y23" s="44">
        <f t="shared" si="4"/>
        <v>50.766330588381081</v>
      </c>
      <c r="Z23" s="43">
        <f t="shared" si="5"/>
        <v>1795385.5</v>
      </c>
      <c r="AA23" s="35">
        <f t="shared" si="11"/>
        <v>0</v>
      </c>
      <c r="AB23" s="35">
        <f t="shared" si="6"/>
        <v>1392401.94</v>
      </c>
      <c r="AC23" s="35">
        <f t="shared" si="7"/>
        <v>402983.56000000006</v>
      </c>
      <c r="AD23" s="44">
        <f t="shared" si="0"/>
        <v>77.554482867328488</v>
      </c>
      <c r="AE23" s="38"/>
    </row>
    <row r="24" spans="1:31" s="39" customFormat="1" ht="21.75">
      <c r="A24" s="32">
        <v>15</v>
      </c>
      <c r="B24" s="33" t="s">
        <v>36</v>
      </c>
      <c r="C24" s="34">
        <v>1066200</v>
      </c>
      <c r="D24" s="34">
        <v>975027</v>
      </c>
      <c r="E24" s="35">
        <v>710800</v>
      </c>
      <c r="F24" s="36">
        <f t="shared" si="1"/>
        <v>91.448790095666851</v>
      </c>
      <c r="G24" s="37">
        <v>146115</v>
      </c>
      <c r="H24" s="37">
        <v>123115</v>
      </c>
      <c r="I24" s="35">
        <f t="shared" si="8"/>
        <v>23000</v>
      </c>
      <c r="J24" s="36">
        <f t="shared" si="2"/>
        <v>84.258974095746495</v>
      </c>
      <c r="K24" s="34">
        <v>588352</v>
      </c>
      <c r="L24" s="34">
        <v>0</v>
      </c>
      <c r="M24" s="34">
        <v>408105.95</v>
      </c>
      <c r="N24" s="35">
        <f t="shared" si="9"/>
        <v>180246.05</v>
      </c>
      <c r="O24" s="36">
        <f t="shared" si="3"/>
        <v>69.364249632872841</v>
      </c>
      <c r="P24" s="34"/>
      <c r="Q24" s="34"/>
      <c r="R24" s="34"/>
      <c r="S24" s="35"/>
      <c r="T24" s="36"/>
      <c r="U24" s="34">
        <v>319632</v>
      </c>
      <c r="V24" s="34">
        <v>0</v>
      </c>
      <c r="W24" s="34">
        <v>105890</v>
      </c>
      <c r="X24" s="35">
        <f t="shared" si="10"/>
        <v>213742</v>
      </c>
      <c r="Y24" s="36">
        <f t="shared" si="4"/>
        <v>33.12872303148621</v>
      </c>
      <c r="Z24" s="35">
        <f t="shared" si="5"/>
        <v>2120299</v>
      </c>
      <c r="AA24" s="35">
        <f t="shared" si="11"/>
        <v>0</v>
      </c>
      <c r="AB24" s="35">
        <f t="shared" si="6"/>
        <v>1612137.95</v>
      </c>
      <c r="AC24" s="35">
        <f t="shared" si="7"/>
        <v>508161.05000000005</v>
      </c>
      <c r="AD24" s="36">
        <f t="shared" si="0"/>
        <v>76.033519329113489</v>
      </c>
      <c r="AE24" s="38"/>
    </row>
    <row r="25" spans="1:31" s="39" customFormat="1" ht="21.75">
      <c r="A25" s="32">
        <v>16</v>
      </c>
      <c r="B25" s="33" t="s">
        <v>37</v>
      </c>
      <c r="C25" s="34">
        <v>874560</v>
      </c>
      <c r="D25" s="34">
        <v>801680</v>
      </c>
      <c r="E25" s="35">
        <v>583040</v>
      </c>
      <c r="F25" s="36">
        <f t="shared" si="1"/>
        <v>91.666666666666657</v>
      </c>
      <c r="G25" s="37">
        <v>255103</v>
      </c>
      <c r="H25" s="37">
        <v>206788.48000000001</v>
      </c>
      <c r="I25" s="35">
        <f t="shared" si="8"/>
        <v>48314.51999999999</v>
      </c>
      <c r="J25" s="36">
        <f t="shared" si="2"/>
        <v>81.060779371469565</v>
      </c>
      <c r="K25" s="34">
        <v>786336</v>
      </c>
      <c r="L25" s="34">
        <v>0</v>
      </c>
      <c r="M25" s="34">
        <v>622105.81000000006</v>
      </c>
      <c r="N25" s="35">
        <f t="shared" si="9"/>
        <v>164230.18999999994</v>
      </c>
      <c r="O25" s="36">
        <f t="shared" si="3"/>
        <v>79.11450194318968</v>
      </c>
      <c r="P25" s="34"/>
      <c r="Q25" s="34"/>
      <c r="R25" s="34"/>
      <c r="S25" s="35"/>
      <c r="T25" s="36"/>
      <c r="U25" s="34">
        <v>187350</v>
      </c>
      <c r="V25" s="34">
        <v>0</v>
      </c>
      <c r="W25" s="34">
        <v>26113</v>
      </c>
      <c r="X25" s="35">
        <f t="shared" si="10"/>
        <v>161237</v>
      </c>
      <c r="Y25" s="36">
        <f t="shared" si="4"/>
        <v>13.938083800373633</v>
      </c>
      <c r="Z25" s="35">
        <f t="shared" si="5"/>
        <v>2103349</v>
      </c>
      <c r="AA25" s="35">
        <f t="shared" si="11"/>
        <v>0</v>
      </c>
      <c r="AB25" s="35">
        <f t="shared" si="6"/>
        <v>1656687.29</v>
      </c>
      <c r="AC25" s="35">
        <f t="shared" si="7"/>
        <v>446661.70999999996</v>
      </c>
      <c r="AD25" s="36">
        <f t="shared" si="0"/>
        <v>78.764260709943997</v>
      </c>
      <c r="AE25" s="38"/>
    </row>
    <row r="26" spans="1:31" ht="21.75">
      <c r="A26" s="26">
        <v>17</v>
      </c>
      <c r="B26" s="47" t="s">
        <v>38</v>
      </c>
      <c r="C26" s="48">
        <v>1008000</v>
      </c>
      <c r="D26" s="48">
        <v>918000</v>
      </c>
      <c r="E26" s="35">
        <v>648000</v>
      </c>
      <c r="F26" s="36">
        <f t="shared" si="1"/>
        <v>91.071428571428569</v>
      </c>
      <c r="G26" s="37">
        <v>142646</v>
      </c>
      <c r="H26" s="37">
        <v>136000</v>
      </c>
      <c r="I26" s="35">
        <f t="shared" si="8"/>
        <v>6646</v>
      </c>
      <c r="J26" s="36">
        <f t="shared" si="2"/>
        <v>95.340913870700888</v>
      </c>
      <c r="K26" s="34">
        <v>630586</v>
      </c>
      <c r="L26" s="34">
        <v>0</v>
      </c>
      <c r="M26" s="34">
        <v>488249.77</v>
      </c>
      <c r="N26" s="35">
        <f t="shared" si="9"/>
        <v>142336.22999999998</v>
      </c>
      <c r="O26" s="36">
        <f t="shared" si="3"/>
        <v>77.427943214724081</v>
      </c>
      <c r="P26" s="34"/>
      <c r="Q26" s="34"/>
      <c r="R26" s="34"/>
      <c r="S26" s="35"/>
      <c r="T26" s="36"/>
      <c r="U26" s="34">
        <v>267830</v>
      </c>
      <c r="V26" s="34">
        <v>0</v>
      </c>
      <c r="W26" s="34">
        <v>224696.61</v>
      </c>
      <c r="X26" s="35">
        <f t="shared" si="10"/>
        <v>43133.390000000014</v>
      </c>
      <c r="Y26" s="36">
        <f t="shared" si="4"/>
        <v>83.895235783892758</v>
      </c>
      <c r="Z26" s="35">
        <f t="shared" si="5"/>
        <v>2049062</v>
      </c>
      <c r="AA26" s="35">
        <f t="shared" si="11"/>
        <v>0</v>
      </c>
      <c r="AB26" s="35">
        <f t="shared" si="6"/>
        <v>1766946.38</v>
      </c>
      <c r="AC26" s="35">
        <f t="shared" si="7"/>
        <v>282115.62000000011</v>
      </c>
      <c r="AD26" s="36">
        <f t="shared" si="0"/>
        <v>86.231962722455435</v>
      </c>
      <c r="AE26" s="38"/>
    </row>
    <row r="27" spans="1:31" s="39" customFormat="1" ht="21.75">
      <c r="A27" s="32">
        <v>18</v>
      </c>
      <c r="B27" s="33" t="s">
        <v>39</v>
      </c>
      <c r="C27" s="34">
        <v>1107000</v>
      </c>
      <c r="D27" s="34">
        <v>1014750</v>
      </c>
      <c r="E27" s="35">
        <v>738000</v>
      </c>
      <c r="F27" s="36">
        <f t="shared" si="1"/>
        <v>91.666666666666657</v>
      </c>
      <c r="G27" s="37">
        <v>409296</v>
      </c>
      <c r="H27" s="37">
        <v>391856</v>
      </c>
      <c r="I27" s="35">
        <f t="shared" si="8"/>
        <v>17440</v>
      </c>
      <c r="J27" s="36">
        <f t="shared" si="2"/>
        <v>95.739025057659973</v>
      </c>
      <c r="K27" s="34">
        <v>2072901</v>
      </c>
      <c r="L27" s="34">
        <v>212150</v>
      </c>
      <c r="M27" s="34">
        <v>1728614.15</v>
      </c>
      <c r="N27" s="35">
        <f t="shared" si="9"/>
        <v>132136.85000000009</v>
      </c>
      <c r="O27" s="36">
        <f t="shared" si="3"/>
        <v>83.391061608827428</v>
      </c>
      <c r="P27" s="34"/>
      <c r="Q27" s="34"/>
      <c r="R27" s="34"/>
      <c r="S27" s="35"/>
      <c r="T27" s="36"/>
      <c r="U27" s="34">
        <v>870530</v>
      </c>
      <c r="V27" s="34">
        <v>5750</v>
      </c>
      <c r="W27" s="34">
        <v>521849</v>
      </c>
      <c r="X27" s="35">
        <f t="shared" si="10"/>
        <v>342931</v>
      </c>
      <c r="Y27" s="36">
        <f t="shared" si="4"/>
        <v>59.946124774562627</v>
      </c>
      <c r="Z27" s="35">
        <f>C27+G27+K27+P27+U27</f>
        <v>4459727</v>
      </c>
      <c r="AA27" s="35">
        <f t="shared" si="11"/>
        <v>217900</v>
      </c>
      <c r="AB27" s="35">
        <f t="shared" si="6"/>
        <v>3657069.15</v>
      </c>
      <c r="AC27" s="35">
        <f t="shared" si="7"/>
        <v>584757.85000000009</v>
      </c>
      <c r="AD27" s="36">
        <f t="shared" si="0"/>
        <v>82.002085553667285</v>
      </c>
      <c r="AE27" s="38"/>
    </row>
    <row r="28" spans="1:31" ht="21.75">
      <c r="A28" s="26">
        <v>19</v>
      </c>
      <c r="B28" s="33" t="s">
        <v>40</v>
      </c>
      <c r="C28" s="34">
        <v>654120</v>
      </c>
      <c r="D28" s="34">
        <v>599610</v>
      </c>
      <c r="E28" s="35">
        <v>436080</v>
      </c>
      <c r="F28" s="36">
        <f t="shared" si="1"/>
        <v>91.666666666666657</v>
      </c>
      <c r="G28" s="37">
        <v>168870</v>
      </c>
      <c r="H28" s="37">
        <v>166120</v>
      </c>
      <c r="I28" s="35">
        <f t="shared" si="8"/>
        <v>2750</v>
      </c>
      <c r="J28" s="36">
        <f t="shared" si="2"/>
        <v>98.371528394623084</v>
      </c>
      <c r="K28" s="34">
        <v>1037338</v>
      </c>
      <c r="L28" s="34">
        <v>0</v>
      </c>
      <c r="M28" s="34">
        <v>743002.85</v>
      </c>
      <c r="N28" s="35">
        <f t="shared" si="9"/>
        <v>294335.15000000002</v>
      </c>
      <c r="O28" s="36">
        <f t="shared" si="3"/>
        <v>71.62591652865315</v>
      </c>
      <c r="P28" s="34"/>
      <c r="Q28" s="34"/>
      <c r="R28" s="34"/>
      <c r="S28" s="35"/>
      <c r="T28" s="36"/>
      <c r="U28" s="34">
        <v>625480</v>
      </c>
      <c r="V28" s="34">
        <v>0</v>
      </c>
      <c r="W28" s="34">
        <v>347735.6</v>
      </c>
      <c r="X28" s="35">
        <f t="shared" si="10"/>
        <v>277744.40000000002</v>
      </c>
      <c r="Y28" s="36">
        <f t="shared" si="4"/>
        <v>55.594999040736717</v>
      </c>
      <c r="Z28" s="35">
        <f t="shared" ref="Z28:Z85" si="12">SUM(C28,K28,P28,U28,G28)</f>
        <v>2485808</v>
      </c>
      <c r="AA28" s="35">
        <f t="shared" si="11"/>
        <v>0</v>
      </c>
      <c r="AB28" s="35">
        <f t="shared" si="6"/>
        <v>1856468.4500000002</v>
      </c>
      <c r="AC28" s="35">
        <f t="shared" si="7"/>
        <v>629339.54999999981</v>
      </c>
      <c r="AD28" s="36">
        <f t="shared" si="0"/>
        <v>74.682696732812843</v>
      </c>
      <c r="AE28" s="38"/>
    </row>
    <row r="29" spans="1:31" ht="21.75">
      <c r="A29" s="26">
        <v>20</v>
      </c>
      <c r="B29" s="33" t="s">
        <v>41</v>
      </c>
      <c r="C29" s="34">
        <v>647160</v>
      </c>
      <c r="D29" s="34">
        <v>593230</v>
      </c>
      <c r="E29" s="35">
        <v>431440</v>
      </c>
      <c r="F29" s="36">
        <f t="shared" si="1"/>
        <v>91.666666666666657</v>
      </c>
      <c r="G29" s="37">
        <v>268910</v>
      </c>
      <c r="H29" s="37">
        <v>262610</v>
      </c>
      <c r="I29" s="35">
        <f t="shared" si="8"/>
        <v>6300</v>
      </c>
      <c r="J29" s="36">
        <f t="shared" si="2"/>
        <v>97.657208731545879</v>
      </c>
      <c r="K29" s="34">
        <v>953235</v>
      </c>
      <c r="L29" s="34">
        <v>0</v>
      </c>
      <c r="M29" s="34">
        <v>801078.11</v>
      </c>
      <c r="N29" s="35">
        <f t="shared" si="9"/>
        <v>152156.89000000001</v>
      </c>
      <c r="O29" s="36">
        <f t="shared" si="3"/>
        <v>84.037840616427218</v>
      </c>
      <c r="P29" s="34">
        <v>2190000</v>
      </c>
      <c r="Q29" s="34">
        <v>2190000</v>
      </c>
      <c r="R29" s="34">
        <v>0</v>
      </c>
      <c r="S29" s="35">
        <f>P29-Q29-R29</f>
        <v>0</v>
      </c>
      <c r="T29" s="36">
        <f>R29/P29*100</f>
        <v>0</v>
      </c>
      <c r="U29" s="34">
        <v>260100</v>
      </c>
      <c r="V29" s="34">
        <v>0</v>
      </c>
      <c r="W29" s="34">
        <v>86830</v>
      </c>
      <c r="X29" s="35">
        <f t="shared" si="10"/>
        <v>173270</v>
      </c>
      <c r="Y29" s="36">
        <f t="shared" si="4"/>
        <v>33.383314109957709</v>
      </c>
      <c r="Z29" s="35">
        <f t="shared" si="12"/>
        <v>4319405</v>
      </c>
      <c r="AA29" s="35">
        <f t="shared" si="11"/>
        <v>2190000</v>
      </c>
      <c r="AB29" s="35">
        <f t="shared" si="6"/>
        <v>1743748.1099999999</v>
      </c>
      <c r="AC29" s="35">
        <f t="shared" si="7"/>
        <v>385656.89000000013</v>
      </c>
      <c r="AD29" s="36">
        <f t="shared" si="0"/>
        <v>40.370099816988677</v>
      </c>
      <c r="AE29" s="38"/>
    </row>
    <row r="30" spans="1:31" ht="21.75">
      <c r="A30" s="26">
        <v>21</v>
      </c>
      <c r="B30" s="33" t="s">
        <v>42</v>
      </c>
      <c r="C30" s="34">
        <v>824756</v>
      </c>
      <c r="D30" s="34">
        <v>752736.25</v>
      </c>
      <c r="E30" s="35">
        <v>536676.25</v>
      </c>
      <c r="F30" s="36">
        <f t="shared" si="1"/>
        <v>91.267750704450762</v>
      </c>
      <c r="G30" s="37">
        <v>226876</v>
      </c>
      <c r="H30" s="37">
        <v>223341.32</v>
      </c>
      <c r="I30" s="35">
        <f t="shared" si="8"/>
        <v>3534.679999999993</v>
      </c>
      <c r="J30" s="36">
        <f t="shared" si="2"/>
        <v>98.442021192193096</v>
      </c>
      <c r="K30" s="34">
        <v>939212</v>
      </c>
      <c r="L30" s="34">
        <v>7584.7</v>
      </c>
      <c r="M30" s="34">
        <v>777791.19</v>
      </c>
      <c r="N30" s="35">
        <f t="shared" si="9"/>
        <v>153836.1100000001</v>
      </c>
      <c r="O30" s="36">
        <f t="shared" si="3"/>
        <v>82.813165717644139</v>
      </c>
      <c r="P30" s="34"/>
      <c r="Q30" s="34"/>
      <c r="R30" s="34"/>
      <c r="S30" s="35"/>
      <c r="T30" s="36"/>
      <c r="U30" s="34">
        <v>334090</v>
      </c>
      <c r="V30" s="34">
        <v>17400</v>
      </c>
      <c r="W30" s="34">
        <v>241591</v>
      </c>
      <c r="X30" s="35">
        <f t="shared" si="10"/>
        <v>75099</v>
      </c>
      <c r="Y30" s="36">
        <f t="shared" si="4"/>
        <v>72.313149151426259</v>
      </c>
      <c r="Z30" s="35">
        <f t="shared" si="12"/>
        <v>2324934</v>
      </c>
      <c r="AA30" s="35">
        <f t="shared" si="11"/>
        <v>24984.7</v>
      </c>
      <c r="AB30" s="35">
        <f t="shared" si="6"/>
        <v>1995459.76</v>
      </c>
      <c r="AC30" s="35">
        <f t="shared" si="7"/>
        <v>304489.5399999998</v>
      </c>
      <c r="AD30" s="36">
        <f t="shared" si="0"/>
        <v>85.828662663112155</v>
      </c>
      <c r="AE30" s="38"/>
    </row>
    <row r="31" spans="1:31" ht="21.75">
      <c r="A31" s="26">
        <v>22</v>
      </c>
      <c r="B31" s="33" t="s">
        <v>43</v>
      </c>
      <c r="C31" s="34">
        <v>566880</v>
      </c>
      <c r="D31" s="34">
        <v>519640</v>
      </c>
      <c r="E31" s="35">
        <v>377920</v>
      </c>
      <c r="F31" s="36">
        <f t="shared" si="1"/>
        <v>91.666666666666657</v>
      </c>
      <c r="G31" s="37">
        <v>193120</v>
      </c>
      <c r="H31" s="37">
        <v>191978</v>
      </c>
      <c r="I31" s="35">
        <f t="shared" si="8"/>
        <v>1142</v>
      </c>
      <c r="J31" s="36">
        <f t="shared" si="2"/>
        <v>99.408657829328916</v>
      </c>
      <c r="K31" s="34">
        <v>947755</v>
      </c>
      <c r="L31" s="34">
        <v>7980</v>
      </c>
      <c r="M31" s="34">
        <v>800084.55</v>
      </c>
      <c r="N31" s="35">
        <f t="shared" si="9"/>
        <v>139690.44999999995</v>
      </c>
      <c r="O31" s="36">
        <f t="shared" si="3"/>
        <v>84.418921556731448</v>
      </c>
      <c r="P31" s="34"/>
      <c r="Q31" s="34"/>
      <c r="R31" s="34"/>
      <c r="S31" s="35"/>
      <c r="T31" s="36"/>
      <c r="U31" s="34">
        <v>623880</v>
      </c>
      <c r="V31" s="34">
        <v>0</v>
      </c>
      <c r="W31" s="34">
        <v>493025</v>
      </c>
      <c r="X31" s="35">
        <f t="shared" si="10"/>
        <v>130855</v>
      </c>
      <c r="Y31" s="36">
        <f t="shared" si="4"/>
        <v>79.025613900108993</v>
      </c>
      <c r="Z31" s="35">
        <f t="shared" si="12"/>
        <v>2331635</v>
      </c>
      <c r="AA31" s="35">
        <f t="shared" si="11"/>
        <v>7980</v>
      </c>
      <c r="AB31" s="35">
        <f t="shared" si="6"/>
        <v>2004727.55</v>
      </c>
      <c r="AC31" s="35">
        <f t="shared" si="7"/>
        <v>318927.44999999995</v>
      </c>
      <c r="AD31" s="36">
        <f t="shared" si="0"/>
        <v>85.979475775582372</v>
      </c>
      <c r="AE31" s="38"/>
    </row>
    <row r="32" spans="1:31" ht="21.75">
      <c r="A32" s="26">
        <v>23</v>
      </c>
      <c r="B32" s="32" t="s">
        <v>44</v>
      </c>
      <c r="C32" s="34">
        <v>641880</v>
      </c>
      <c r="D32" s="34">
        <v>588390</v>
      </c>
      <c r="E32" s="35">
        <v>427920</v>
      </c>
      <c r="F32" s="36">
        <f t="shared" si="1"/>
        <v>91.666666666666657</v>
      </c>
      <c r="G32" s="37">
        <v>153110</v>
      </c>
      <c r="H32" s="37">
        <v>148860</v>
      </c>
      <c r="I32" s="35">
        <f t="shared" si="8"/>
        <v>4250</v>
      </c>
      <c r="J32" s="36">
        <f t="shared" si="2"/>
        <v>97.224217882568084</v>
      </c>
      <c r="K32" s="34">
        <v>722236</v>
      </c>
      <c r="L32" s="34">
        <v>0</v>
      </c>
      <c r="M32" s="34">
        <v>647998.81000000006</v>
      </c>
      <c r="N32" s="35">
        <f t="shared" si="9"/>
        <v>74237.189999999944</v>
      </c>
      <c r="O32" s="36">
        <f t="shared" si="3"/>
        <v>89.721200549404912</v>
      </c>
      <c r="P32" s="34"/>
      <c r="Q32" s="34"/>
      <c r="R32" s="34"/>
      <c r="S32" s="35"/>
      <c r="T32" s="36"/>
      <c r="U32" s="34">
        <v>282832</v>
      </c>
      <c r="V32" s="34">
        <v>0</v>
      </c>
      <c r="W32" s="34">
        <v>142521</v>
      </c>
      <c r="X32" s="35">
        <f t="shared" si="10"/>
        <v>140311</v>
      </c>
      <c r="Y32" s="36">
        <f t="shared" si="4"/>
        <v>50.390691293771575</v>
      </c>
      <c r="Z32" s="35">
        <f t="shared" si="12"/>
        <v>1800058</v>
      </c>
      <c r="AA32" s="35">
        <f t="shared" si="11"/>
        <v>0</v>
      </c>
      <c r="AB32" s="35">
        <f t="shared" si="6"/>
        <v>1527769.81</v>
      </c>
      <c r="AC32" s="35">
        <f t="shared" si="7"/>
        <v>272288.18999999994</v>
      </c>
      <c r="AD32" s="36">
        <f t="shared" si="0"/>
        <v>84.873365747103719</v>
      </c>
      <c r="AE32" s="38"/>
    </row>
    <row r="33" spans="1:31" s="39" customFormat="1" ht="21.75">
      <c r="A33" s="32">
        <v>24</v>
      </c>
      <c r="B33" s="33" t="s">
        <v>45</v>
      </c>
      <c r="C33" s="34">
        <v>535800</v>
      </c>
      <c r="D33" s="34">
        <v>491150</v>
      </c>
      <c r="E33" s="35">
        <v>357200</v>
      </c>
      <c r="F33" s="36">
        <f t="shared" si="1"/>
        <v>91.666666666666657</v>
      </c>
      <c r="G33" s="37">
        <v>559976</v>
      </c>
      <c r="H33" s="37">
        <v>475450</v>
      </c>
      <c r="I33" s="35">
        <f t="shared" si="8"/>
        <v>84526</v>
      </c>
      <c r="J33" s="36">
        <f t="shared" si="2"/>
        <v>84.905424518193641</v>
      </c>
      <c r="K33" s="34">
        <v>846800</v>
      </c>
      <c r="L33" s="34">
        <v>14300</v>
      </c>
      <c r="M33" s="34">
        <v>690268.28</v>
      </c>
      <c r="N33" s="35">
        <f t="shared" si="9"/>
        <v>142231.71999999997</v>
      </c>
      <c r="O33" s="36">
        <f t="shared" si="3"/>
        <v>81.514912612187061</v>
      </c>
      <c r="P33" s="34">
        <v>1529000</v>
      </c>
      <c r="Q33" s="34">
        <v>1223200</v>
      </c>
      <c r="R33" s="34">
        <v>305800</v>
      </c>
      <c r="S33" s="35">
        <f>P33-Q33-R33</f>
        <v>0</v>
      </c>
      <c r="T33" s="36">
        <f>R33/P33*100</f>
        <v>20</v>
      </c>
      <c r="U33" s="34">
        <v>317830</v>
      </c>
      <c r="V33" s="34">
        <v>5400</v>
      </c>
      <c r="W33" s="34">
        <v>236216</v>
      </c>
      <c r="X33" s="35">
        <f t="shared" si="10"/>
        <v>76214</v>
      </c>
      <c r="Y33" s="36">
        <f t="shared" si="4"/>
        <v>74.32149262184187</v>
      </c>
      <c r="Z33" s="35">
        <f t="shared" si="12"/>
        <v>3789406</v>
      </c>
      <c r="AA33" s="35">
        <f t="shared" si="11"/>
        <v>1242900</v>
      </c>
      <c r="AB33" s="35">
        <f t="shared" si="6"/>
        <v>2198884.2800000003</v>
      </c>
      <c r="AC33" s="35">
        <f t="shared" si="7"/>
        <v>347621.71999999974</v>
      </c>
      <c r="AD33" s="36">
        <f t="shared" si="0"/>
        <v>58.027149373806871</v>
      </c>
      <c r="AE33" s="38"/>
    </row>
    <row r="34" spans="1:31" ht="21.75">
      <c r="A34" s="26">
        <v>25</v>
      </c>
      <c r="B34" s="33" t="s">
        <v>46</v>
      </c>
      <c r="C34" s="34">
        <v>863640</v>
      </c>
      <c r="D34" s="34">
        <v>791670</v>
      </c>
      <c r="E34" s="35">
        <v>575760</v>
      </c>
      <c r="F34" s="36">
        <f t="shared" si="1"/>
        <v>91.666666666666657</v>
      </c>
      <c r="G34" s="37">
        <v>307625</v>
      </c>
      <c r="H34" s="37">
        <v>301440</v>
      </c>
      <c r="I34" s="35">
        <f t="shared" si="8"/>
        <v>6185</v>
      </c>
      <c r="J34" s="36">
        <f t="shared" si="2"/>
        <v>97.989435188947581</v>
      </c>
      <c r="K34" s="34">
        <v>713752</v>
      </c>
      <c r="L34" s="34">
        <v>0</v>
      </c>
      <c r="M34" s="34">
        <v>596713.02</v>
      </c>
      <c r="N34" s="35">
        <f t="shared" si="9"/>
        <v>117038.97999999998</v>
      </c>
      <c r="O34" s="36">
        <f t="shared" si="3"/>
        <v>83.602290431410353</v>
      </c>
      <c r="P34" s="34"/>
      <c r="Q34" s="34"/>
      <c r="R34" s="34"/>
      <c r="S34" s="35"/>
      <c r="T34" s="36"/>
      <c r="U34" s="34">
        <v>267830</v>
      </c>
      <c r="V34" s="34">
        <v>0</v>
      </c>
      <c r="W34" s="34">
        <v>201014</v>
      </c>
      <c r="X34" s="35">
        <f t="shared" si="10"/>
        <v>66816</v>
      </c>
      <c r="Y34" s="36">
        <f t="shared" si="4"/>
        <v>75.052832020311385</v>
      </c>
      <c r="Z34" s="35">
        <f t="shared" si="12"/>
        <v>2152847</v>
      </c>
      <c r="AA34" s="35">
        <f t="shared" si="11"/>
        <v>0</v>
      </c>
      <c r="AB34" s="35">
        <f t="shared" si="6"/>
        <v>1890837.02</v>
      </c>
      <c r="AC34" s="35">
        <f t="shared" si="7"/>
        <v>262009.97999999998</v>
      </c>
      <c r="AD34" s="36">
        <f t="shared" si="0"/>
        <v>87.82960516934088</v>
      </c>
      <c r="AE34" s="38"/>
    </row>
    <row r="35" spans="1:31" ht="21.75">
      <c r="A35" s="26">
        <v>26</v>
      </c>
      <c r="B35" s="33" t="s">
        <v>47</v>
      </c>
      <c r="C35" s="34">
        <v>797160</v>
      </c>
      <c r="D35" s="34">
        <v>794340</v>
      </c>
      <c r="E35" s="35">
        <v>595050</v>
      </c>
      <c r="F35" s="36">
        <f t="shared" si="1"/>
        <v>99.646244166792115</v>
      </c>
      <c r="G35" s="37">
        <v>479628</v>
      </c>
      <c r="H35" s="37">
        <v>464522.64</v>
      </c>
      <c r="I35" s="35">
        <f>SUM(G35-H35)</f>
        <v>15105.359999999986</v>
      </c>
      <c r="J35" s="36">
        <f t="shared" si="2"/>
        <v>96.85060922214717</v>
      </c>
      <c r="K35" s="34">
        <v>606560</v>
      </c>
      <c r="L35" s="34">
        <v>0</v>
      </c>
      <c r="M35" s="34">
        <v>513146.92</v>
      </c>
      <c r="N35" s="35">
        <f t="shared" si="9"/>
        <v>93413.080000000016</v>
      </c>
      <c r="O35" s="36">
        <f t="shared" si="3"/>
        <v>84.599531785808495</v>
      </c>
      <c r="P35" s="34"/>
      <c r="Q35" s="34"/>
      <c r="R35" s="34"/>
      <c r="S35" s="35"/>
      <c r="T35" s="36"/>
      <c r="U35" s="34">
        <v>317830</v>
      </c>
      <c r="V35" s="34">
        <v>59124</v>
      </c>
      <c r="W35" s="34">
        <v>35771</v>
      </c>
      <c r="X35" s="35">
        <f t="shared" si="10"/>
        <v>222935</v>
      </c>
      <c r="Y35" s="36">
        <f t="shared" si="4"/>
        <v>11.254758833338578</v>
      </c>
      <c r="Z35" s="35">
        <f t="shared" si="12"/>
        <v>2201178</v>
      </c>
      <c r="AA35" s="35">
        <f t="shared" si="11"/>
        <v>59124</v>
      </c>
      <c r="AB35" s="35">
        <f t="shared" si="6"/>
        <v>1807780.56</v>
      </c>
      <c r="AC35" s="35">
        <f t="shared" si="7"/>
        <v>334273.43999999994</v>
      </c>
      <c r="AD35" s="36">
        <f t="shared" si="0"/>
        <v>82.127867896190139</v>
      </c>
      <c r="AE35" s="38"/>
    </row>
    <row r="36" spans="1:31" ht="21.75">
      <c r="A36" s="26">
        <v>27</v>
      </c>
      <c r="B36" s="33" t="s">
        <v>48</v>
      </c>
      <c r="C36" s="34">
        <v>1123560</v>
      </c>
      <c r="D36" s="34">
        <v>1029930</v>
      </c>
      <c r="E36" s="35">
        <v>749040</v>
      </c>
      <c r="F36" s="36">
        <f t="shared" si="1"/>
        <v>91.666666666666657</v>
      </c>
      <c r="G36" s="37">
        <v>214649</v>
      </c>
      <c r="H36" s="37">
        <v>211649</v>
      </c>
      <c r="I36" s="35">
        <f t="shared" si="8"/>
        <v>3000</v>
      </c>
      <c r="J36" s="36">
        <f t="shared" si="2"/>
        <v>98.602369449659676</v>
      </c>
      <c r="K36" s="34">
        <v>1144490</v>
      </c>
      <c r="L36" s="34">
        <v>0</v>
      </c>
      <c r="M36" s="34">
        <v>813705.38</v>
      </c>
      <c r="N36" s="35">
        <f t="shared" si="9"/>
        <v>330784.62</v>
      </c>
      <c r="O36" s="36">
        <f t="shared" si="3"/>
        <v>71.097639996854483</v>
      </c>
      <c r="P36" s="34">
        <v>9691902.0299999993</v>
      </c>
      <c r="Q36" s="34">
        <v>5910000</v>
      </c>
      <c r="R36" s="34">
        <v>3781902.03</v>
      </c>
      <c r="S36" s="35">
        <f>P36-Q36-R36</f>
        <v>0</v>
      </c>
      <c r="T36" s="36">
        <f>R36/P36*100</f>
        <v>39.021257316609507</v>
      </c>
      <c r="U36" s="34">
        <v>282832</v>
      </c>
      <c r="V36" s="34">
        <v>0</v>
      </c>
      <c r="W36" s="34">
        <v>96026</v>
      </c>
      <c r="X36" s="35">
        <f t="shared" si="10"/>
        <v>186806</v>
      </c>
      <c r="Y36" s="36">
        <f t="shared" si="4"/>
        <v>33.951603778921765</v>
      </c>
      <c r="Z36" s="35">
        <f t="shared" si="12"/>
        <v>12457433.029999999</v>
      </c>
      <c r="AA36" s="35">
        <f t="shared" si="11"/>
        <v>5910000</v>
      </c>
      <c r="AB36" s="35">
        <f t="shared" si="6"/>
        <v>5933212.4100000001</v>
      </c>
      <c r="AC36" s="35">
        <f t="shared" si="7"/>
        <v>614220.61999999918</v>
      </c>
      <c r="AD36" s="36">
        <f t="shared" si="0"/>
        <v>47.62788927471361</v>
      </c>
      <c r="AE36" s="38"/>
    </row>
    <row r="37" spans="1:31" ht="21.75">
      <c r="A37" s="26">
        <v>28</v>
      </c>
      <c r="B37" s="33" t="s">
        <v>49</v>
      </c>
      <c r="C37" s="34">
        <v>650760</v>
      </c>
      <c r="D37" s="34">
        <v>596530</v>
      </c>
      <c r="E37" s="35">
        <v>415200</v>
      </c>
      <c r="F37" s="36">
        <f t="shared" si="1"/>
        <v>91.666666666666657</v>
      </c>
      <c r="G37" s="37">
        <v>248050</v>
      </c>
      <c r="H37" s="37">
        <v>234550</v>
      </c>
      <c r="I37" s="35">
        <f t="shared" si="8"/>
        <v>13500</v>
      </c>
      <c r="J37" s="36">
        <f t="shared" si="2"/>
        <v>94.557548881273931</v>
      </c>
      <c r="K37" s="34">
        <v>909928</v>
      </c>
      <c r="L37" s="34">
        <v>0</v>
      </c>
      <c r="M37" s="34">
        <v>745467.17</v>
      </c>
      <c r="N37" s="35">
        <f t="shared" si="9"/>
        <v>164460.82999999996</v>
      </c>
      <c r="O37" s="36">
        <f t="shared" si="3"/>
        <v>81.925951284057646</v>
      </c>
      <c r="P37" s="34"/>
      <c r="Q37" s="34"/>
      <c r="R37" s="34"/>
      <c r="S37" s="35"/>
      <c r="T37" s="36"/>
      <c r="U37" s="34">
        <v>282832</v>
      </c>
      <c r="V37" s="34">
        <v>5695</v>
      </c>
      <c r="W37" s="34">
        <v>72150</v>
      </c>
      <c r="X37" s="35">
        <f t="shared" si="10"/>
        <v>204987</v>
      </c>
      <c r="Y37" s="36">
        <f t="shared" si="4"/>
        <v>25.509843299202355</v>
      </c>
      <c r="Z37" s="35">
        <f t="shared" si="12"/>
        <v>2091570</v>
      </c>
      <c r="AA37" s="35">
        <f t="shared" si="11"/>
        <v>5695</v>
      </c>
      <c r="AB37" s="35">
        <f t="shared" si="6"/>
        <v>1648697.17</v>
      </c>
      <c r="AC37" s="35">
        <f t="shared" si="7"/>
        <v>437177.83000000007</v>
      </c>
      <c r="AD37" s="36">
        <f t="shared" si="0"/>
        <v>78.825818404356525</v>
      </c>
      <c r="AE37" s="38"/>
    </row>
    <row r="38" spans="1:31" ht="21.75">
      <c r="A38" s="26">
        <v>29</v>
      </c>
      <c r="B38" s="33" t="s">
        <v>50</v>
      </c>
      <c r="C38" s="34">
        <v>646320</v>
      </c>
      <c r="D38" s="34">
        <v>592460</v>
      </c>
      <c r="E38" s="35">
        <v>377020</v>
      </c>
      <c r="F38" s="36">
        <f t="shared" si="1"/>
        <v>91.666666666666657</v>
      </c>
      <c r="G38" s="37">
        <v>312870</v>
      </c>
      <c r="H38" s="37">
        <v>231010</v>
      </c>
      <c r="I38" s="35">
        <f t="shared" si="8"/>
        <v>81860</v>
      </c>
      <c r="J38" s="36">
        <f t="shared" si="2"/>
        <v>73.835778438329015</v>
      </c>
      <c r="K38" s="34">
        <v>849506</v>
      </c>
      <c r="L38" s="34">
        <v>0</v>
      </c>
      <c r="M38" s="34">
        <v>718938.09</v>
      </c>
      <c r="N38" s="35">
        <f t="shared" si="9"/>
        <v>130567.91000000003</v>
      </c>
      <c r="O38" s="36">
        <f t="shared" si="3"/>
        <v>84.63013680892189</v>
      </c>
      <c r="P38" s="34">
        <v>484862.09</v>
      </c>
      <c r="Q38" s="34">
        <v>0</v>
      </c>
      <c r="R38" s="34">
        <v>484862.09</v>
      </c>
      <c r="S38" s="35">
        <f>P38-Q38-R38</f>
        <v>0</v>
      </c>
      <c r="T38" s="36">
        <f>R38/P38*100</f>
        <v>100</v>
      </c>
      <c r="U38" s="34">
        <v>623880</v>
      </c>
      <c r="V38" s="34">
        <v>0</v>
      </c>
      <c r="W38" s="34">
        <v>294806.53000000003</v>
      </c>
      <c r="X38" s="35">
        <f t="shared" si="10"/>
        <v>329073.46999999997</v>
      </c>
      <c r="Y38" s="36">
        <f t="shared" si="4"/>
        <v>47.253723472462653</v>
      </c>
      <c r="Z38" s="35">
        <f t="shared" si="12"/>
        <v>2917438.09</v>
      </c>
      <c r="AA38" s="35">
        <f t="shared" si="11"/>
        <v>0</v>
      </c>
      <c r="AB38" s="35">
        <f t="shared" si="6"/>
        <v>2322076.71</v>
      </c>
      <c r="AC38" s="35">
        <f t="shared" si="7"/>
        <v>595361.37999999989</v>
      </c>
      <c r="AD38" s="36">
        <f t="shared" si="0"/>
        <v>79.593007233274321</v>
      </c>
      <c r="AE38" s="38"/>
    </row>
    <row r="39" spans="1:31" ht="21.75">
      <c r="A39" s="26">
        <v>30</v>
      </c>
      <c r="B39" s="33" t="s">
        <v>51</v>
      </c>
      <c r="C39" s="34">
        <v>936720</v>
      </c>
      <c r="D39" s="34">
        <v>858660</v>
      </c>
      <c r="E39" s="35">
        <v>624480</v>
      </c>
      <c r="F39" s="36">
        <f t="shared" si="1"/>
        <v>91.666666666666657</v>
      </c>
      <c r="G39" s="37">
        <v>387158</v>
      </c>
      <c r="H39" s="37">
        <v>375808</v>
      </c>
      <c r="I39" s="35">
        <f t="shared" si="8"/>
        <v>11350</v>
      </c>
      <c r="J39" s="36">
        <f t="shared" si="2"/>
        <v>97.068380351174454</v>
      </c>
      <c r="K39" s="34">
        <v>663386</v>
      </c>
      <c r="L39" s="34">
        <v>0</v>
      </c>
      <c r="M39" s="34">
        <v>536439.34</v>
      </c>
      <c r="N39" s="35">
        <f t="shared" si="9"/>
        <v>126946.66000000003</v>
      </c>
      <c r="O39" s="36">
        <f t="shared" si="3"/>
        <v>80.863831916862878</v>
      </c>
      <c r="P39" s="34"/>
      <c r="Q39" s="34"/>
      <c r="R39" s="34"/>
      <c r="S39" s="35"/>
      <c r="T39" s="36"/>
      <c r="U39" s="34">
        <v>266168.5</v>
      </c>
      <c r="V39" s="34">
        <v>0</v>
      </c>
      <c r="W39" s="34">
        <v>174296</v>
      </c>
      <c r="X39" s="35">
        <f t="shared" si="10"/>
        <v>91872.5</v>
      </c>
      <c r="Y39" s="36">
        <f t="shared" si="4"/>
        <v>65.483331047813692</v>
      </c>
      <c r="Z39" s="35">
        <f t="shared" si="12"/>
        <v>2253432.5</v>
      </c>
      <c r="AA39" s="35">
        <f t="shared" si="11"/>
        <v>0</v>
      </c>
      <c r="AB39" s="35">
        <f t="shared" si="6"/>
        <v>1945203.3399999999</v>
      </c>
      <c r="AC39" s="35">
        <f t="shared" si="7"/>
        <v>308229.16000000015</v>
      </c>
      <c r="AD39" s="36">
        <f t="shared" si="0"/>
        <v>86.321793086768736</v>
      </c>
      <c r="AE39" s="38"/>
    </row>
    <row r="40" spans="1:31" ht="21.75">
      <c r="A40" s="26">
        <v>31</v>
      </c>
      <c r="B40" s="33" t="s">
        <v>52</v>
      </c>
      <c r="C40" s="34">
        <v>744960</v>
      </c>
      <c r="D40" s="34">
        <v>680630</v>
      </c>
      <c r="E40" s="35">
        <v>487640</v>
      </c>
      <c r="F40" s="36">
        <f t="shared" si="1"/>
        <v>91.364637027491412</v>
      </c>
      <c r="G40" s="37">
        <v>215285</v>
      </c>
      <c r="H40" s="37">
        <v>199721.4</v>
      </c>
      <c r="I40" s="35">
        <f t="shared" si="8"/>
        <v>15563.600000000006</v>
      </c>
      <c r="J40" s="36">
        <f t="shared" si="2"/>
        <v>92.770699305571682</v>
      </c>
      <c r="K40" s="34">
        <v>854514</v>
      </c>
      <c r="L40" s="34">
        <v>0</v>
      </c>
      <c r="M40" s="34">
        <v>748182.36</v>
      </c>
      <c r="N40" s="35">
        <f t="shared" si="9"/>
        <v>106331.64000000001</v>
      </c>
      <c r="O40" s="36">
        <f t="shared" si="3"/>
        <v>87.556477717158515</v>
      </c>
      <c r="P40" s="34"/>
      <c r="Q40" s="34"/>
      <c r="R40" s="34"/>
      <c r="S40" s="35"/>
      <c r="T40" s="36"/>
      <c r="U40" s="34">
        <v>282832</v>
      </c>
      <c r="V40" s="34">
        <v>0</v>
      </c>
      <c r="W40" s="34">
        <v>220491</v>
      </c>
      <c r="X40" s="35">
        <f t="shared" si="10"/>
        <v>62341</v>
      </c>
      <c r="Y40" s="36">
        <f t="shared" si="4"/>
        <v>77.958293262431411</v>
      </c>
      <c r="Z40" s="35">
        <f t="shared" si="12"/>
        <v>2097591</v>
      </c>
      <c r="AA40" s="35">
        <f t="shared" si="11"/>
        <v>0</v>
      </c>
      <c r="AB40" s="35">
        <f t="shared" si="6"/>
        <v>1849024.7599999998</v>
      </c>
      <c r="AC40" s="35">
        <f t="shared" si="7"/>
        <v>248566.24000000022</v>
      </c>
      <c r="AD40" s="36">
        <f t="shared" si="0"/>
        <v>88.149918644769159</v>
      </c>
      <c r="AE40" s="38"/>
    </row>
    <row r="41" spans="1:31" s="39" customFormat="1" ht="21.75">
      <c r="A41" s="32">
        <v>32</v>
      </c>
      <c r="B41" s="33" t="s">
        <v>53</v>
      </c>
      <c r="C41" s="34">
        <v>767400</v>
      </c>
      <c r="D41" s="34">
        <v>673640</v>
      </c>
      <c r="E41" s="35">
        <v>489920</v>
      </c>
      <c r="F41" s="36">
        <f t="shared" si="1"/>
        <v>87.782121449048731</v>
      </c>
      <c r="G41" s="37">
        <v>251631</v>
      </c>
      <c r="H41" s="37">
        <v>239381</v>
      </c>
      <c r="I41" s="35">
        <f t="shared" si="8"/>
        <v>12250</v>
      </c>
      <c r="J41" s="36">
        <f t="shared" si="2"/>
        <v>95.131760395181828</v>
      </c>
      <c r="K41" s="34">
        <v>909482</v>
      </c>
      <c r="L41" s="34">
        <v>0</v>
      </c>
      <c r="M41" s="34">
        <v>795698.03</v>
      </c>
      <c r="N41" s="35">
        <f t="shared" si="9"/>
        <v>113783.96999999997</v>
      </c>
      <c r="O41" s="36">
        <f t="shared" si="3"/>
        <v>87.489145469618975</v>
      </c>
      <c r="P41" s="34">
        <v>248900</v>
      </c>
      <c r="Q41" s="34">
        <v>0</v>
      </c>
      <c r="R41" s="34">
        <v>248900</v>
      </c>
      <c r="S41" s="35">
        <f>P41-Q41-R41</f>
        <v>0</v>
      </c>
      <c r="T41" s="36">
        <f>R41/P41*100</f>
        <v>100</v>
      </c>
      <c r="U41" s="34">
        <v>988112</v>
      </c>
      <c r="V41" s="34">
        <v>0</v>
      </c>
      <c r="W41" s="34">
        <v>904895</v>
      </c>
      <c r="X41" s="35">
        <f t="shared" si="10"/>
        <v>83217</v>
      </c>
      <c r="Y41" s="36">
        <f t="shared" si="4"/>
        <v>91.578181420729635</v>
      </c>
      <c r="Z41" s="35">
        <f t="shared" si="12"/>
        <v>3165525</v>
      </c>
      <c r="AA41" s="35">
        <f t="shared" si="11"/>
        <v>0</v>
      </c>
      <c r="AB41" s="35">
        <f t="shared" si="6"/>
        <v>2862514.0300000003</v>
      </c>
      <c r="AC41" s="35">
        <f t="shared" si="7"/>
        <v>303010.96999999974</v>
      </c>
      <c r="AD41" s="36">
        <f t="shared" si="0"/>
        <v>90.427781489642328</v>
      </c>
      <c r="AE41" s="38"/>
    </row>
    <row r="42" spans="1:31" s="46" customFormat="1" ht="21.75">
      <c r="A42" s="40">
        <v>33</v>
      </c>
      <c r="B42" s="41" t="s">
        <v>54</v>
      </c>
      <c r="C42" s="42">
        <v>638040</v>
      </c>
      <c r="D42" s="42">
        <v>584870</v>
      </c>
      <c r="E42" s="43">
        <v>425360</v>
      </c>
      <c r="F42" s="44">
        <f t="shared" si="1"/>
        <v>91.666666666666657</v>
      </c>
      <c r="G42" s="45">
        <v>338168</v>
      </c>
      <c r="H42" s="37">
        <v>333668</v>
      </c>
      <c r="I42" s="43">
        <f t="shared" si="8"/>
        <v>4500</v>
      </c>
      <c r="J42" s="44">
        <f t="shared" si="2"/>
        <v>98.669300466040539</v>
      </c>
      <c r="K42" s="42">
        <v>878134</v>
      </c>
      <c r="L42" s="42">
        <v>0</v>
      </c>
      <c r="M42" s="34">
        <v>730892.13</v>
      </c>
      <c r="N42" s="35">
        <f t="shared" si="9"/>
        <v>147241.87</v>
      </c>
      <c r="O42" s="44">
        <f t="shared" si="3"/>
        <v>83.232414415112046</v>
      </c>
      <c r="P42" s="34"/>
      <c r="Q42" s="34"/>
      <c r="R42" s="34"/>
      <c r="S42" s="35"/>
      <c r="T42" s="36"/>
      <c r="U42" s="42">
        <v>1334832</v>
      </c>
      <c r="V42" s="42">
        <v>989000</v>
      </c>
      <c r="W42" s="42">
        <v>175080.6</v>
      </c>
      <c r="X42" s="43">
        <f t="shared" si="10"/>
        <v>170751.4</v>
      </c>
      <c r="Y42" s="44">
        <f t="shared" si="4"/>
        <v>13.116302276241504</v>
      </c>
      <c r="Z42" s="43">
        <f t="shared" si="12"/>
        <v>3189174</v>
      </c>
      <c r="AA42" s="35">
        <f t="shared" si="11"/>
        <v>989000</v>
      </c>
      <c r="AB42" s="35">
        <f t="shared" si="6"/>
        <v>1824510.73</v>
      </c>
      <c r="AC42" s="35">
        <f t="shared" si="7"/>
        <v>375663.27</v>
      </c>
      <c r="AD42" s="44">
        <f t="shared" si="0"/>
        <v>57.209507226636113</v>
      </c>
      <c r="AE42" s="38"/>
    </row>
    <row r="43" spans="1:31" s="39" customFormat="1" ht="21.75">
      <c r="A43" s="32">
        <v>34</v>
      </c>
      <c r="B43" s="32" t="s">
        <v>55</v>
      </c>
      <c r="C43" s="48">
        <v>564240</v>
      </c>
      <c r="D43" s="48">
        <v>517220</v>
      </c>
      <c r="E43" s="35">
        <v>360080</v>
      </c>
      <c r="F43" s="36">
        <f t="shared" si="1"/>
        <v>91.666666666666657</v>
      </c>
      <c r="G43" s="37">
        <v>387455</v>
      </c>
      <c r="H43" s="37">
        <v>363554.74</v>
      </c>
      <c r="I43" s="35">
        <f t="shared" si="8"/>
        <v>23900.260000000009</v>
      </c>
      <c r="J43" s="36">
        <f t="shared" si="2"/>
        <v>93.831474622859417</v>
      </c>
      <c r="K43" s="34">
        <v>918514</v>
      </c>
      <c r="L43" s="34">
        <v>0</v>
      </c>
      <c r="M43" s="34">
        <v>791553.25</v>
      </c>
      <c r="N43" s="35">
        <f t="shared" si="9"/>
        <v>126960.75</v>
      </c>
      <c r="O43" s="36">
        <f t="shared" si="3"/>
        <v>86.177592284929787</v>
      </c>
      <c r="P43" s="34"/>
      <c r="Q43" s="34"/>
      <c r="R43" s="34"/>
      <c r="S43" s="35"/>
      <c r="T43" s="36"/>
      <c r="U43" s="34">
        <v>317830</v>
      </c>
      <c r="V43" s="34">
        <v>0</v>
      </c>
      <c r="W43" s="34">
        <v>239569.6</v>
      </c>
      <c r="X43" s="35">
        <f t="shared" si="10"/>
        <v>78260.399999999994</v>
      </c>
      <c r="Y43" s="36">
        <f t="shared" si="4"/>
        <v>75.376647893527988</v>
      </c>
      <c r="Z43" s="35">
        <f t="shared" si="12"/>
        <v>2188039</v>
      </c>
      <c r="AA43" s="35">
        <f t="shared" si="11"/>
        <v>0</v>
      </c>
      <c r="AB43" s="35">
        <f t="shared" si="6"/>
        <v>1911897.59</v>
      </c>
      <c r="AC43" s="35">
        <f t="shared" si="7"/>
        <v>276141.40999999992</v>
      </c>
      <c r="AD43" s="36">
        <f t="shared" si="0"/>
        <v>87.379502376328759</v>
      </c>
      <c r="AE43" s="38"/>
    </row>
    <row r="44" spans="1:31" ht="21.75">
      <c r="A44" s="26">
        <v>35</v>
      </c>
      <c r="B44" s="47" t="s">
        <v>56</v>
      </c>
      <c r="C44" s="34">
        <v>719649</v>
      </c>
      <c r="D44" s="34">
        <v>648299.5</v>
      </c>
      <c r="E44" s="35">
        <v>475049.5</v>
      </c>
      <c r="F44" s="36">
        <f t="shared" si="1"/>
        <v>90.085513910253468</v>
      </c>
      <c r="G44" s="37">
        <v>331855</v>
      </c>
      <c r="H44" s="37">
        <v>295341</v>
      </c>
      <c r="I44" s="35">
        <f t="shared" si="8"/>
        <v>36514</v>
      </c>
      <c r="J44" s="36">
        <f t="shared" si="2"/>
        <v>88.997001702550818</v>
      </c>
      <c r="K44" s="34">
        <v>728922</v>
      </c>
      <c r="L44" s="34">
        <v>9891</v>
      </c>
      <c r="M44" s="34">
        <v>528628</v>
      </c>
      <c r="N44" s="35">
        <f t="shared" si="9"/>
        <v>190403</v>
      </c>
      <c r="O44" s="36">
        <f t="shared" si="3"/>
        <v>72.521888487382739</v>
      </c>
      <c r="P44" s="34"/>
      <c r="Q44" s="34"/>
      <c r="R44" s="34"/>
      <c r="S44" s="35"/>
      <c r="T44" s="36"/>
      <c r="U44" s="34">
        <v>317830</v>
      </c>
      <c r="V44" s="34">
        <v>25000</v>
      </c>
      <c r="W44" s="34">
        <v>239561.71</v>
      </c>
      <c r="X44" s="35">
        <f t="shared" si="10"/>
        <v>53268.290000000008</v>
      </c>
      <c r="Y44" s="36">
        <f t="shared" si="4"/>
        <v>75.374165434351696</v>
      </c>
      <c r="Z44" s="35">
        <f t="shared" si="12"/>
        <v>2098256</v>
      </c>
      <c r="AA44" s="35">
        <f t="shared" si="11"/>
        <v>34891</v>
      </c>
      <c r="AB44" s="35">
        <f t="shared" si="6"/>
        <v>1711830.21</v>
      </c>
      <c r="AC44" s="35">
        <f t="shared" si="7"/>
        <v>351534.79000000004</v>
      </c>
      <c r="AD44" s="36">
        <f t="shared" si="0"/>
        <v>81.583477421248887</v>
      </c>
      <c r="AE44" s="38"/>
    </row>
    <row r="45" spans="1:31" ht="21.75">
      <c r="A45" s="26">
        <v>36</v>
      </c>
      <c r="B45" s="33" t="s">
        <v>57</v>
      </c>
      <c r="C45" s="34">
        <v>542160</v>
      </c>
      <c r="D45" s="34">
        <v>496980</v>
      </c>
      <c r="E45" s="35">
        <v>316260</v>
      </c>
      <c r="F45" s="36">
        <f t="shared" si="1"/>
        <v>91.666666666666657</v>
      </c>
      <c r="G45" s="37">
        <v>212870</v>
      </c>
      <c r="H45" s="37">
        <v>185985</v>
      </c>
      <c r="I45" s="35">
        <f t="shared" si="8"/>
        <v>26885</v>
      </c>
      <c r="J45" s="36">
        <f t="shared" si="2"/>
        <v>87.370225959505802</v>
      </c>
      <c r="K45" s="34">
        <v>638152</v>
      </c>
      <c r="L45" s="34">
        <v>0</v>
      </c>
      <c r="M45" s="34">
        <v>499557.53</v>
      </c>
      <c r="N45" s="35">
        <f t="shared" si="9"/>
        <v>138594.46999999997</v>
      </c>
      <c r="O45" s="36">
        <f t="shared" si="3"/>
        <v>78.281903057578759</v>
      </c>
      <c r="P45" s="34"/>
      <c r="Q45" s="34"/>
      <c r="R45" s="34"/>
      <c r="S45" s="35"/>
      <c r="T45" s="36"/>
      <c r="U45" s="34">
        <v>1317830</v>
      </c>
      <c r="V45" s="34">
        <v>715000</v>
      </c>
      <c r="W45" s="34">
        <v>158051.20000000001</v>
      </c>
      <c r="X45" s="35">
        <f t="shared" si="10"/>
        <v>444778.8</v>
      </c>
      <c r="Y45" s="36">
        <f t="shared" si="4"/>
        <v>11.993292002762116</v>
      </c>
      <c r="Z45" s="35">
        <f t="shared" si="12"/>
        <v>2711012</v>
      </c>
      <c r="AA45" s="35">
        <f t="shared" si="11"/>
        <v>715000</v>
      </c>
      <c r="AB45" s="35">
        <f t="shared" si="6"/>
        <v>1340573.73</v>
      </c>
      <c r="AC45" s="35">
        <f t="shared" si="7"/>
        <v>655438.27</v>
      </c>
      <c r="AD45" s="36">
        <f t="shared" si="0"/>
        <v>49.449199413355608</v>
      </c>
      <c r="AE45" s="38"/>
    </row>
    <row r="46" spans="1:31" s="39" customFormat="1" ht="21.75">
      <c r="A46" s="32">
        <v>37</v>
      </c>
      <c r="B46" s="33" t="s">
        <v>58</v>
      </c>
      <c r="C46" s="34">
        <v>643920</v>
      </c>
      <c r="D46" s="34">
        <v>590260</v>
      </c>
      <c r="E46" s="35">
        <v>429280</v>
      </c>
      <c r="F46" s="36">
        <f t="shared" si="1"/>
        <v>91.666666666666657</v>
      </c>
      <c r="G46" s="37">
        <v>213983</v>
      </c>
      <c r="H46" s="37">
        <v>206210</v>
      </c>
      <c r="I46" s="35">
        <f t="shared" si="8"/>
        <v>7773</v>
      </c>
      <c r="J46" s="36">
        <f t="shared" si="2"/>
        <v>96.367468443754873</v>
      </c>
      <c r="K46" s="34">
        <v>1266431</v>
      </c>
      <c r="L46" s="34">
        <v>84000</v>
      </c>
      <c r="M46" s="34">
        <v>970062.17</v>
      </c>
      <c r="N46" s="35">
        <f t="shared" si="9"/>
        <v>212368.82999999996</v>
      </c>
      <c r="O46" s="36">
        <f t="shared" si="3"/>
        <v>76.598106805660947</v>
      </c>
      <c r="P46" s="34"/>
      <c r="Q46" s="34"/>
      <c r="R46" s="34"/>
      <c r="S46" s="35"/>
      <c r="T46" s="36"/>
      <c r="U46" s="34">
        <v>1141980</v>
      </c>
      <c r="V46" s="34">
        <v>63000</v>
      </c>
      <c r="W46" s="34">
        <v>638834.6</v>
      </c>
      <c r="X46" s="35">
        <f t="shared" si="10"/>
        <v>440145.4</v>
      </c>
      <c r="Y46" s="36">
        <f t="shared" si="4"/>
        <v>55.940962188479659</v>
      </c>
      <c r="Z46" s="35">
        <f t="shared" si="12"/>
        <v>3266314</v>
      </c>
      <c r="AA46" s="35">
        <f t="shared" si="11"/>
        <v>147000</v>
      </c>
      <c r="AB46" s="35">
        <f t="shared" si="6"/>
        <v>2405366.77</v>
      </c>
      <c r="AC46" s="35">
        <f t="shared" si="7"/>
        <v>713947.23</v>
      </c>
      <c r="AD46" s="36">
        <f t="shared" si="0"/>
        <v>73.641626922580002</v>
      </c>
      <c r="AE46" s="38"/>
    </row>
    <row r="47" spans="1:31" ht="21.75">
      <c r="A47" s="26">
        <v>38</v>
      </c>
      <c r="B47" s="33" t="s">
        <v>59</v>
      </c>
      <c r="C47" s="34">
        <v>1018320</v>
      </c>
      <c r="D47" s="34">
        <v>933460</v>
      </c>
      <c r="E47" s="35">
        <v>678880</v>
      </c>
      <c r="F47" s="36">
        <f t="shared" si="1"/>
        <v>91.666666666666657</v>
      </c>
      <c r="G47" s="37">
        <v>143879</v>
      </c>
      <c r="H47" s="37">
        <v>133679</v>
      </c>
      <c r="I47" s="35">
        <f t="shared" si="8"/>
        <v>10200</v>
      </c>
      <c r="J47" s="36">
        <f t="shared" si="2"/>
        <v>92.910709693561955</v>
      </c>
      <c r="K47" s="34">
        <v>761674</v>
      </c>
      <c r="L47" s="34">
        <v>28000</v>
      </c>
      <c r="M47" s="34">
        <v>620354.78</v>
      </c>
      <c r="N47" s="35">
        <f t="shared" si="9"/>
        <v>113319.21999999997</v>
      </c>
      <c r="O47" s="36">
        <f t="shared" si="3"/>
        <v>81.446232902790442</v>
      </c>
      <c r="P47" s="34"/>
      <c r="Q47" s="34"/>
      <c r="R47" s="34"/>
      <c r="S47" s="35"/>
      <c r="T47" s="36"/>
      <c r="U47" s="34">
        <v>599652</v>
      </c>
      <c r="V47" s="34">
        <v>0</v>
      </c>
      <c r="W47" s="34">
        <v>400819.9</v>
      </c>
      <c r="X47" s="35">
        <f t="shared" si="10"/>
        <v>198832.09999999998</v>
      </c>
      <c r="Y47" s="36">
        <f t="shared" si="4"/>
        <v>66.842085076010761</v>
      </c>
      <c r="Z47" s="35">
        <f t="shared" si="12"/>
        <v>2523525</v>
      </c>
      <c r="AA47" s="35">
        <f t="shared" si="11"/>
        <v>28000</v>
      </c>
      <c r="AB47" s="35">
        <f t="shared" si="6"/>
        <v>2088313.6800000002</v>
      </c>
      <c r="AC47" s="35">
        <f t="shared" si="7"/>
        <v>407211.31999999983</v>
      </c>
      <c r="AD47" s="36">
        <f t="shared" si="0"/>
        <v>82.753833625583269</v>
      </c>
      <c r="AE47" s="38"/>
    </row>
    <row r="48" spans="1:31" s="39" customFormat="1" ht="21.75">
      <c r="A48" s="32">
        <v>39</v>
      </c>
      <c r="B48" s="33" t="s">
        <v>60</v>
      </c>
      <c r="C48" s="34">
        <v>892920</v>
      </c>
      <c r="D48" s="34">
        <v>818510</v>
      </c>
      <c r="E48" s="35">
        <v>595280</v>
      </c>
      <c r="F48" s="36">
        <f t="shared" si="1"/>
        <v>91.666666666666657</v>
      </c>
      <c r="G48" s="37">
        <v>179665</v>
      </c>
      <c r="H48" s="37">
        <v>117415</v>
      </c>
      <c r="I48" s="35">
        <f t="shared" si="8"/>
        <v>62250</v>
      </c>
      <c r="J48" s="36">
        <f t="shared" si="2"/>
        <v>65.352183229900092</v>
      </c>
      <c r="K48" s="34">
        <v>1055083</v>
      </c>
      <c r="L48" s="34">
        <v>0</v>
      </c>
      <c r="M48" s="34">
        <v>761636.39</v>
      </c>
      <c r="N48" s="35">
        <f t="shared" si="9"/>
        <v>293446.61</v>
      </c>
      <c r="O48" s="36">
        <f t="shared" si="3"/>
        <v>72.187343554962027</v>
      </c>
      <c r="P48" s="34">
        <v>9229000</v>
      </c>
      <c r="Q48" s="34">
        <v>6552590</v>
      </c>
      <c r="R48" s="34">
        <v>2676410</v>
      </c>
      <c r="S48" s="35">
        <f>P48-Q48-R48</f>
        <v>0</v>
      </c>
      <c r="T48" s="36">
        <f>R48/P48*100</f>
        <v>28.999999999999996</v>
      </c>
      <c r="U48" s="34">
        <v>999240</v>
      </c>
      <c r="V48" s="34">
        <v>25568.15</v>
      </c>
      <c r="W48" s="34">
        <v>551570.44999999995</v>
      </c>
      <c r="X48" s="35">
        <f t="shared" si="10"/>
        <v>422101.4</v>
      </c>
      <c r="Y48" s="36">
        <f t="shared" si="4"/>
        <v>55.198996237140221</v>
      </c>
      <c r="Z48" s="35">
        <f t="shared" si="12"/>
        <v>12355908</v>
      </c>
      <c r="AA48" s="35">
        <f t="shared" si="11"/>
        <v>6578158.1500000004</v>
      </c>
      <c r="AB48" s="35">
        <f t="shared" si="6"/>
        <v>4925541.8400000008</v>
      </c>
      <c r="AC48" s="35">
        <f t="shared" si="7"/>
        <v>852208.00999999885</v>
      </c>
      <c r="AD48" s="36">
        <f t="shared" si="0"/>
        <v>39.863859782704765</v>
      </c>
      <c r="AE48" s="38"/>
    </row>
    <row r="49" spans="1:31" ht="21.75">
      <c r="A49" s="26">
        <v>40</v>
      </c>
      <c r="B49" s="33" t="s">
        <v>61</v>
      </c>
      <c r="C49" s="34">
        <v>657240</v>
      </c>
      <c r="D49" s="34">
        <v>602470</v>
      </c>
      <c r="E49" s="35">
        <v>438160</v>
      </c>
      <c r="F49" s="36">
        <f t="shared" si="1"/>
        <v>91.666666666666657</v>
      </c>
      <c r="G49" s="37">
        <v>177917</v>
      </c>
      <c r="H49" s="37">
        <v>164416.5</v>
      </c>
      <c r="I49" s="35">
        <f t="shared" si="8"/>
        <v>13500.5</v>
      </c>
      <c r="J49" s="36">
        <f t="shared" si="2"/>
        <v>92.411911172063384</v>
      </c>
      <c r="K49" s="34">
        <v>712836</v>
      </c>
      <c r="L49" s="34">
        <v>0</v>
      </c>
      <c r="M49" s="34">
        <v>564801.71</v>
      </c>
      <c r="N49" s="35">
        <f t="shared" si="9"/>
        <v>148034.29000000004</v>
      </c>
      <c r="O49" s="36">
        <f t="shared" si="3"/>
        <v>79.233050799903481</v>
      </c>
      <c r="P49" s="34"/>
      <c r="Q49" s="34"/>
      <c r="R49" s="34"/>
      <c r="S49" s="35"/>
      <c r="T49" s="36"/>
      <c r="U49" s="34">
        <v>317830</v>
      </c>
      <c r="V49" s="34">
        <v>0</v>
      </c>
      <c r="W49" s="34">
        <v>84293.5</v>
      </c>
      <c r="X49" s="35">
        <f t="shared" si="10"/>
        <v>233536.5</v>
      </c>
      <c r="Y49" s="36">
        <f t="shared" si="4"/>
        <v>26.521568133908062</v>
      </c>
      <c r="Z49" s="35">
        <f t="shared" si="12"/>
        <v>1865823</v>
      </c>
      <c r="AA49" s="35">
        <f t="shared" si="11"/>
        <v>0</v>
      </c>
      <c r="AB49" s="35">
        <f t="shared" si="6"/>
        <v>1415981.71</v>
      </c>
      <c r="AC49" s="35">
        <f t="shared" si="7"/>
        <v>449841.29000000004</v>
      </c>
      <c r="AD49" s="36">
        <f t="shared" si="0"/>
        <v>75.890462814532782</v>
      </c>
      <c r="AE49" s="38"/>
    </row>
    <row r="50" spans="1:31" ht="21.75">
      <c r="A50" s="26">
        <v>41</v>
      </c>
      <c r="B50" s="33" t="s">
        <v>62</v>
      </c>
      <c r="C50" s="34">
        <v>622920</v>
      </c>
      <c r="D50" s="34">
        <v>571010</v>
      </c>
      <c r="E50" s="35">
        <v>415280</v>
      </c>
      <c r="F50" s="36">
        <f t="shared" si="1"/>
        <v>91.666666666666657</v>
      </c>
      <c r="G50" s="37">
        <v>46350</v>
      </c>
      <c r="H50" s="37">
        <v>44850</v>
      </c>
      <c r="I50" s="35">
        <f t="shared" si="8"/>
        <v>1500</v>
      </c>
      <c r="J50" s="36">
        <f t="shared" si="2"/>
        <v>96.763754045307451</v>
      </c>
      <c r="K50" s="34">
        <v>805814</v>
      </c>
      <c r="L50" s="34">
        <v>0</v>
      </c>
      <c r="M50" s="34">
        <v>652524.6</v>
      </c>
      <c r="N50" s="35">
        <f t="shared" si="9"/>
        <v>153289.40000000002</v>
      </c>
      <c r="O50" s="36">
        <f t="shared" si="3"/>
        <v>80.977074113877393</v>
      </c>
      <c r="P50" s="34"/>
      <c r="Q50" s="34"/>
      <c r="R50" s="34"/>
      <c r="S50" s="35"/>
      <c r="T50" s="36"/>
      <c r="U50" s="34">
        <v>623417.5</v>
      </c>
      <c r="V50" s="34">
        <v>0</v>
      </c>
      <c r="W50" s="34">
        <v>314050.46000000002</v>
      </c>
      <c r="X50" s="35">
        <f t="shared" si="10"/>
        <v>309367.03999999998</v>
      </c>
      <c r="Y50" s="36">
        <f t="shared" si="4"/>
        <v>50.375624681694056</v>
      </c>
      <c r="Z50" s="35">
        <f t="shared" si="12"/>
        <v>2098501.5</v>
      </c>
      <c r="AA50" s="35">
        <f t="shared" si="11"/>
        <v>0</v>
      </c>
      <c r="AB50" s="35">
        <f t="shared" si="6"/>
        <v>1582435.06</v>
      </c>
      <c r="AC50" s="35">
        <f t="shared" si="7"/>
        <v>516066.43999999994</v>
      </c>
      <c r="AD50" s="36">
        <f t="shared" si="0"/>
        <v>75.407859370126729</v>
      </c>
      <c r="AE50" s="38"/>
    </row>
    <row r="51" spans="1:31" s="39" customFormat="1" ht="21.75">
      <c r="A51" s="32">
        <v>42</v>
      </c>
      <c r="B51" s="33" t="s">
        <v>63</v>
      </c>
      <c r="C51" s="34">
        <v>816360</v>
      </c>
      <c r="D51" s="34">
        <v>748330</v>
      </c>
      <c r="E51" s="35">
        <v>544240</v>
      </c>
      <c r="F51" s="36">
        <f t="shared" si="1"/>
        <v>91.666666666666657</v>
      </c>
      <c r="G51" s="37">
        <v>168865</v>
      </c>
      <c r="H51" s="37">
        <v>166675</v>
      </c>
      <c r="I51" s="35">
        <f t="shared" si="8"/>
        <v>2190</v>
      </c>
      <c r="J51" s="36">
        <f t="shared" si="2"/>
        <v>98.703106031445245</v>
      </c>
      <c r="K51" s="34">
        <v>904067</v>
      </c>
      <c r="L51" s="34">
        <v>0</v>
      </c>
      <c r="M51" s="34">
        <v>802680.31</v>
      </c>
      <c r="N51" s="35">
        <f t="shared" si="9"/>
        <v>101386.68999999994</v>
      </c>
      <c r="O51" s="36">
        <f t="shared" si="3"/>
        <v>88.785489349793764</v>
      </c>
      <c r="P51" s="34"/>
      <c r="Q51" s="34"/>
      <c r="R51" s="34"/>
      <c r="S51" s="35"/>
      <c r="T51" s="36"/>
      <c r="U51" s="34">
        <v>1234650</v>
      </c>
      <c r="V51" s="34">
        <v>0</v>
      </c>
      <c r="W51" s="34">
        <v>775832.28</v>
      </c>
      <c r="X51" s="35">
        <f t="shared" si="10"/>
        <v>458817.72</v>
      </c>
      <c r="Y51" s="36">
        <f t="shared" si="4"/>
        <v>62.838235937310174</v>
      </c>
      <c r="Z51" s="35">
        <f t="shared" si="12"/>
        <v>3123942</v>
      </c>
      <c r="AA51" s="35">
        <f t="shared" si="11"/>
        <v>0</v>
      </c>
      <c r="AB51" s="35">
        <f t="shared" si="6"/>
        <v>2493517.59</v>
      </c>
      <c r="AC51" s="35">
        <f t="shared" si="7"/>
        <v>630424.41000000015</v>
      </c>
      <c r="AD51" s="36">
        <f t="shared" si="0"/>
        <v>79.819586599239031</v>
      </c>
      <c r="AE51" s="38"/>
    </row>
    <row r="52" spans="1:31" ht="21.75">
      <c r="A52" s="26">
        <v>43</v>
      </c>
      <c r="B52" s="33" t="s">
        <v>64</v>
      </c>
      <c r="C52" s="34">
        <v>446040</v>
      </c>
      <c r="D52" s="34">
        <v>402870</v>
      </c>
      <c r="E52" s="35">
        <v>273360</v>
      </c>
      <c r="F52" s="36">
        <f t="shared" si="1"/>
        <v>90.321495829970416</v>
      </c>
      <c r="G52" s="37">
        <v>435370</v>
      </c>
      <c r="H52" s="37">
        <v>383069.29</v>
      </c>
      <c r="I52" s="35">
        <f t="shared" si="8"/>
        <v>52300.710000000021</v>
      </c>
      <c r="J52" s="36">
        <f t="shared" si="2"/>
        <v>87.987066173599459</v>
      </c>
      <c r="K52" s="34">
        <v>839090</v>
      </c>
      <c r="L52" s="34">
        <v>0</v>
      </c>
      <c r="M52" s="34">
        <v>647251.43000000005</v>
      </c>
      <c r="N52" s="35">
        <f t="shared" si="9"/>
        <v>191838.56999999995</v>
      </c>
      <c r="O52" s="36">
        <f t="shared" si="3"/>
        <v>77.137307082672905</v>
      </c>
      <c r="P52" s="34"/>
      <c r="Q52" s="34"/>
      <c r="R52" s="34"/>
      <c r="S52" s="35"/>
      <c r="T52" s="36"/>
      <c r="U52" s="34">
        <v>1169540</v>
      </c>
      <c r="V52" s="34">
        <v>0</v>
      </c>
      <c r="W52" s="34">
        <v>588124.78</v>
      </c>
      <c r="X52" s="35">
        <f t="shared" si="10"/>
        <v>581415.22</v>
      </c>
      <c r="Y52" s="36">
        <f t="shared" si="4"/>
        <v>50.286846110436592</v>
      </c>
      <c r="Z52" s="35">
        <f t="shared" si="12"/>
        <v>2890040</v>
      </c>
      <c r="AA52" s="35">
        <f t="shared" si="11"/>
        <v>0</v>
      </c>
      <c r="AB52" s="35">
        <f t="shared" si="6"/>
        <v>2021315.5000000002</v>
      </c>
      <c r="AC52" s="35">
        <f t="shared" si="7"/>
        <v>868724.49999999977</v>
      </c>
      <c r="AD52" s="36">
        <f t="shared" si="0"/>
        <v>69.940744764778344</v>
      </c>
      <c r="AE52" s="38"/>
    </row>
    <row r="53" spans="1:31" s="39" customFormat="1" ht="21.75">
      <c r="A53" s="32">
        <v>44</v>
      </c>
      <c r="B53" s="33" t="s">
        <v>65</v>
      </c>
      <c r="C53" s="34">
        <v>844920</v>
      </c>
      <c r="D53" s="34">
        <v>774510</v>
      </c>
      <c r="E53" s="35">
        <v>563280</v>
      </c>
      <c r="F53" s="36">
        <f t="shared" si="1"/>
        <v>91.666666666666657</v>
      </c>
      <c r="G53" s="37">
        <v>294625</v>
      </c>
      <c r="H53" s="37">
        <v>294203</v>
      </c>
      <c r="I53" s="35">
        <f t="shared" si="8"/>
        <v>422</v>
      </c>
      <c r="J53" s="36">
        <f t="shared" si="2"/>
        <v>99.856767076792536</v>
      </c>
      <c r="K53" s="34">
        <v>968614</v>
      </c>
      <c r="L53" s="34">
        <v>10000</v>
      </c>
      <c r="M53" s="34">
        <v>803517.95</v>
      </c>
      <c r="N53" s="35">
        <f t="shared" si="9"/>
        <v>155096.05000000005</v>
      </c>
      <c r="O53" s="36">
        <f t="shared" si="3"/>
        <v>82.955434259674135</v>
      </c>
      <c r="P53" s="34"/>
      <c r="Q53" s="34"/>
      <c r="R53" s="34"/>
      <c r="S53" s="35"/>
      <c r="T53" s="36"/>
      <c r="U53" s="34">
        <v>927160</v>
      </c>
      <c r="V53" s="34">
        <v>0</v>
      </c>
      <c r="W53" s="34">
        <v>679305</v>
      </c>
      <c r="X53" s="35">
        <f t="shared" si="10"/>
        <v>247855</v>
      </c>
      <c r="Y53" s="36">
        <f t="shared" si="4"/>
        <v>73.267289356745323</v>
      </c>
      <c r="Z53" s="35">
        <f t="shared" si="12"/>
        <v>3035319</v>
      </c>
      <c r="AA53" s="35">
        <f t="shared" si="11"/>
        <v>10000</v>
      </c>
      <c r="AB53" s="35">
        <f t="shared" si="6"/>
        <v>2551535.9500000002</v>
      </c>
      <c r="AC53" s="35">
        <f t="shared" si="7"/>
        <v>473783.04999999981</v>
      </c>
      <c r="AD53" s="36">
        <f t="shared" si="0"/>
        <v>84.061541801701907</v>
      </c>
      <c r="AE53" s="38"/>
    </row>
    <row r="54" spans="1:31" ht="21.75">
      <c r="A54" s="26">
        <v>45</v>
      </c>
      <c r="B54" s="33" t="s">
        <v>66</v>
      </c>
      <c r="C54" s="34">
        <v>643200</v>
      </c>
      <c r="D54" s="34">
        <v>589600</v>
      </c>
      <c r="E54" s="35">
        <v>428800</v>
      </c>
      <c r="F54" s="36">
        <f t="shared" si="1"/>
        <v>91.666666666666657</v>
      </c>
      <c r="G54" s="37">
        <v>341350</v>
      </c>
      <c r="H54" s="37">
        <v>311979</v>
      </c>
      <c r="I54" s="35">
        <f t="shared" si="8"/>
        <v>29371</v>
      </c>
      <c r="J54" s="36">
        <f t="shared" si="2"/>
        <v>91.395634978760796</v>
      </c>
      <c r="K54" s="34">
        <v>744656</v>
      </c>
      <c r="L54" s="34">
        <v>0</v>
      </c>
      <c r="M54" s="34">
        <v>628718.11</v>
      </c>
      <c r="N54" s="35">
        <f t="shared" si="9"/>
        <v>115937.89000000001</v>
      </c>
      <c r="O54" s="36">
        <f t="shared" si="3"/>
        <v>84.430678058056344</v>
      </c>
      <c r="P54" s="34"/>
      <c r="Q54" s="34"/>
      <c r="R54" s="34"/>
      <c r="S54" s="35"/>
      <c r="T54" s="36"/>
      <c r="U54" s="34">
        <v>1086995</v>
      </c>
      <c r="V54" s="34">
        <v>0</v>
      </c>
      <c r="W54" s="34">
        <v>573626.71</v>
      </c>
      <c r="X54" s="35">
        <f t="shared" si="10"/>
        <v>513368.29000000004</v>
      </c>
      <c r="Y54" s="36">
        <f t="shared" si="4"/>
        <v>52.771789198662368</v>
      </c>
      <c r="Z54" s="35">
        <f t="shared" si="12"/>
        <v>2816201</v>
      </c>
      <c r="AA54" s="35">
        <f t="shared" si="11"/>
        <v>0</v>
      </c>
      <c r="AB54" s="35">
        <f t="shared" si="6"/>
        <v>2103923.8199999998</v>
      </c>
      <c r="AC54" s="35">
        <f t="shared" si="7"/>
        <v>712277.18000000017</v>
      </c>
      <c r="AD54" s="36">
        <f t="shared" si="0"/>
        <v>74.707871348671489</v>
      </c>
      <c r="AE54" s="38"/>
    </row>
    <row r="55" spans="1:31" ht="21.75">
      <c r="A55" s="26">
        <v>46</v>
      </c>
      <c r="B55" s="33" t="s">
        <v>67</v>
      </c>
      <c r="C55" s="34">
        <v>1075800</v>
      </c>
      <c r="D55" s="34">
        <v>986150</v>
      </c>
      <c r="E55" s="35">
        <v>717200</v>
      </c>
      <c r="F55" s="36">
        <f t="shared" si="1"/>
        <v>91.666666666666657</v>
      </c>
      <c r="G55" s="37">
        <v>146340</v>
      </c>
      <c r="H55" s="37">
        <v>131340</v>
      </c>
      <c r="I55" s="35">
        <f t="shared" si="8"/>
        <v>15000</v>
      </c>
      <c r="J55" s="36">
        <f t="shared" si="2"/>
        <v>89.749897498974988</v>
      </c>
      <c r="K55" s="34">
        <v>852458</v>
      </c>
      <c r="L55" s="34">
        <v>0</v>
      </c>
      <c r="M55" s="34">
        <v>590932.34</v>
      </c>
      <c r="N55" s="35">
        <f t="shared" si="9"/>
        <v>261525.66000000003</v>
      </c>
      <c r="O55" s="36">
        <f t="shared" si="3"/>
        <v>69.320991767336338</v>
      </c>
      <c r="P55" s="34"/>
      <c r="Q55" s="34"/>
      <c r="R55" s="34"/>
      <c r="S55" s="35"/>
      <c r="T55" s="36"/>
      <c r="U55" s="34">
        <v>264392</v>
      </c>
      <c r="V55" s="34">
        <v>0</v>
      </c>
      <c r="W55" s="34">
        <v>131158.92000000001</v>
      </c>
      <c r="X55" s="35">
        <f t="shared" si="10"/>
        <v>133233.07999999999</v>
      </c>
      <c r="Y55" s="36">
        <f t="shared" si="4"/>
        <v>49.607749099821483</v>
      </c>
      <c r="Z55" s="35">
        <f t="shared" si="12"/>
        <v>2338990</v>
      </c>
      <c r="AA55" s="35">
        <f t="shared" si="11"/>
        <v>0</v>
      </c>
      <c r="AB55" s="35">
        <f t="shared" si="6"/>
        <v>1839581.2599999998</v>
      </c>
      <c r="AC55" s="35">
        <f t="shared" si="7"/>
        <v>499408.74000000022</v>
      </c>
      <c r="AD55" s="36">
        <f t="shared" si="0"/>
        <v>78.648530348569238</v>
      </c>
      <c r="AE55" s="38"/>
    </row>
    <row r="56" spans="1:31" s="46" customFormat="1" ht="21.75">
      <c r="A56" s="40">
        <v>47</v>
      </c>
      <c r="B56" s="41" t="s">
        <v>68</v>
      </c>
      <c r="C56" s="42">
        <v>651390</v>
      </c>
      <c r="D56" s="42">
        <v>532170</v>
      </c>
      <c r="E56" s="43">
        <v>349550.96</v>
      </c>
      <c r="F56" s="44">
        <f t="shared" si="1"/>
        <v>81.697600515820014</v>
      </c>
      <c r="G56" s="45">
        <v>354885</v>
      </c>
      <c r="H56" s="37">
        <v>344708</v>
      </c>
      <c r="I56" s="43">
        <f t="shared" si="8"/>
        <v>10177</v>
      </c>
      <c r="J56" s="44">
        <f t="shared" si="2"/>
        <v>97.132310466770917</v>
      </c>
      <c r="K56" s="42">
        <v>746913</v>
      </c>
      <c r="L56" s="42">
        <v>0</v>
      </c>
      <c r="M56" s="34">
        <v>619722.34</v>
      </c>
      <c r="N56" s="35">
        <f t="shared" si="9"/>
        <v>127190.66000000003</v>
      </c>
      <c r="O56" s="44">
        <f t="shared" si="3"/>
        <v>82.971154605690359</v>
      </c>
      <c r="P56" s="34"/>
      <c r="Q56" s="34"/>
      <c r="R56" s="34"/>
      <c r="S56" s="35"/>
      <c r="T56" s="36"/>
      <c r="U56" s="42">
        <v>317830</v>
      </c>
      <c r="V56" s="42">
        <v>0</v>
      </c>
      <c r="W56" s="42">
        <v>180190.84</v>
      </c>
      <c r="X56" s="43">
        <f t="shared" si="10"/>
        <v>137639.16</v>
      </c>
      <c r="Y56" s="44">
        <f t="shared" si="4"/>
        <v>56.69409432715603</v>
      </c>
      <c r="Z56" s="43">
        <f t="shared" si="12"/>
        <v>2071018</v>
      </c>
      <c r="AA56" s="35">
        <f t="shared" si="11"/>
        <v>0</v>
      </c>
      <c r="AB56" s="35">
        <f t="shared" si="6"/>
        <v>1676791.18</v>
      </c>
      <c r="AC56" s="35">
        <f t="shared" si="7"/>
        <v>394226.82000000007</v>
      </c>
      <c r="AD56" s="44">
        <f t="shared" si="0"/>
        <v>80.964587463749709</v>
      </c>
      <c r="AE56" s="38"/>
    </row>
    <row r="57" spans="1:31" ht="21.75">
      <c r="A57" s="26">
        <v>48</v>
      </c>
      <c r="B57" s="33" t="s">
        <v>69</v>
      </c>
      <c r="C57" s="34">
        <v>651240</v>
      </c>
      <c r="D57" s="34">
        <v>596970</v>
      </c>
      <c r="E57" s="35">
        <v>434160</v>
      </c>
      <c r="F57" s="36">
        <f t="shared" si="1"/>
        <v>91.666666666666657</v>
      </c>
      <c r="G57" s="37">
        <v>245110</v>
      </c>
      <c r="H57" s="37">
        <v>243710</v>
      </c>
      <c r="I57" s="35">
        <f t="shared" si="8"/>
        <v>1400</v>
      </c>
      <c r="J57" s="36">
        <f t="shared" si="2"/>
        <v>99.428827873199793</v>
      </c>
      <c r="K57" s="34">
        <v>847891</v>
      </c>
      <c r="L57" s="34">
        <v>0</v>
      </c>
      <c r="M57" s="34">
        <v>621709.97</v>
      </c>
      <c r="N57" s="35">
        <f t="shared" si="9"/>
        <v>226181.03000000003</v>
      </c>
      <c r="O57" s="36">
        <f t="shared" si="3"/>
        <v>73.324279889749974</v>
      </c>
      <c r="P57" s="34"/>
      <c r="Q57" s="34"/>
      <c r="R57" s="34"/>
      <c r="S57" s="35"/>
      <c r="T57" s="36"/>
      <c r="U57" s="34">
        <v>317830</v>
      </c>
      <c r="V57" s="34">
        <v>0</v>
      </c>
      <c r="W57" s="34">
        <v>121368.92</v>
      </c>
      <c r="X57" s="35">
        <f t="shared" si="10"/>
        <v>196461.08000000002</v>
      </c>
      <c r="Y57" s="36">
        <f t="shared" si="4"/>
        <v>38.186741339709904</v>
      </c>
      <c r="Z57" s="35">
        <f t="shared" si="12"/>
        <v>2062071</v>
      </c>
      <c r="AA57" s="35">
        <f t="shared" si="11"/>
        <v>0</v>
      </c>
      <c r="AB57" s="35">
        <f t="shared" si="6"/>
        <v>1583758.89</v>
      </c>
      <c r="AC57" s="35">
        <f t="shared" si="7"/>
        <v>478312.1100000001</v>
      </c>
      <c r="AD57" s="36">
        <f t="shared" si="0"/>
        <v>76.804285109484582</v>
      </c>
      <c r="AE57" s="38"/>
    </row>
    <row r="58" spans="1:31" ht="21.75">
      <c r="A58" s="26">
        <v>49</v>
      </c>
      <c r="B58" s="33" t="s">
        <v>70</v>
      </c>
      <c r="C58" s="34">
        <v>583080</v>
      </c>
      <c r="D58" s="34">
        <v>534490</v>
      </c>
      <c r="E58" s="35">
        <v>388720</v>
      </c>
      <c r="F58" s="36">
        <f t="shared" si="1"/>
        <v>91.666666666666657</v>
      </c>
      <c r="G58" s="37">
        <v>326150</v>
      </c>
      <c r="H58" s="37">
        <v>319932</v>
      </c>
      <c r="I58" s="35">
        <f t="shared" si="8"/>
        <v>6218</v>
      </c>
      <c r="J58" s="36">
        <f t="shared" si="2"/>
        <v>98.093515253717612</v>
      </c>
      <c r="K58" s="34">
        <v>782551</v>
      </c>
      <c r="L58" s="34">
        <v>5035</v>
      </c>
      <c r="M58" s="34">
        <v>623662.69999999995</v>
      </c>
      <c r="N58" s="35">
        <f t="shared" si="9"/>
        <v>153853.30000000005</v>
      </c>
      <c r="O58" s="36">
        <f t="shared" si="3"/>
        <v>79.696109263166221</v>
      </c>
      <c r="P58" s="34"/>
      <c r="Q58" s="34"/>
      <c r="R58" s="34"/>
      <c r="S58" s="35"/>
      <c r="T58" s="36"/>
      <c r="U58" s="34">
        <v>1067700</v>
      </c>
      <c r="V58" s="34">
        <v>90892.92</v>
      </c>
      <c r="W58" s="34">
        <v>657711.63</v>
      </c>
      <c r="X58" s="35">
        <f t="shared" si="10"/>
        <v>319095.44999999995</v>
      </c>
      <c r="Y58" s="36">
        <f t="shared" si="4"/>
        <v>61.600789547625737</v>
      </c>
      <c r="Z58" s="35">
        <f t="shared" si="12"/>
        <v>2759481</v>
      </c>
      <c r="AA58" s="35">
        <f t="shared" si="11"/>
        <v>95927.92</v>
      </c>
      <c r="AB58" s="35">
        <f t="shared" si="6"/>
        <v>2135796.33</v>
      </c>
      <c r="AC58" s="35">
        <f t="shared" si="7"/>
        <v>527756.75</v>
      </c>
      <c r="AD58" s="36">
        <f t="shared" si="0"/>
        <v>77.398479279255767</v>
      </c>
      <c r="AE58" s="38"/>
    </row>
    <row r="59" spans="1:31" s="39" customFormat="1" ht="21.75">
      <c r="A59" s="32">
        <v>50</v>
      </c>
      <c r="B59" s="33" t="s">
        <v>71</v>
      </c>
      <c r="C59" s="34">
        <v>857160</v>
      </c>
      <c r="D59" s="34">
        <v>785730</v>
      </c>
      <c r="E59" s="35">
        <v>571440</v>
      </c>
      <c r="F59" s="36">
        <f t="shared" si="1"/>
        <v>91.666666666666657</v>
      </c>
      <c r="G59" s="37">
        <v>153771</v>
      </c>
      <c r="H59" s="37">
        <v>139620</v>
      </c>
      <c r="I59" s="35">
        <f t="shared" si="8"/>
        <v>14151</v>
      </c>
      <c r="J59" s="36">
        <f t="shared" si="2"/>
        <v>90.797354507676999</v>
      </c>
      <c r="K59" s="34">
        <v>696286</v>
      </c>
      <c r="L59" s="34">
        <v>0</v>
      </c>
      <c r="M59" s="34">
        <v>520617.75</v>
      </c>
      <c r="N59" s="35">
        <f t="shared" si="9"/>
        <v>175668.25</v>
      </c>
      <c r="O59" s="36">
        <f t="shared" si="3"/>
        <v>74.770676130210873</v>
      </c>
      <c r="P59" s="34"/>
      <c r="Q59" s="34"/>
      <c r="R59" s="34"/>
      <c r="S59" s="35"/>
      <c r="T59" s="36"/>
      <c r="U59" s="34">
        <v>406080</v>
      </c>
      <c r="V59" s="34">
        <v>0</v>
      </c>
      <c r="W59" s="34">
        <v>216680</v>
      </c>
      <c r="X59" s="35">
        <f t="shared" si="10"/>
        <v>189400</v>
      </c>
      <c r="Y59" s="36">
        <f t="shared" si="4"/>
        <v>53.358944050433408</v>
      </c>
      <c r="Z59" s="35">
        <f t="shared" si="12"/>
        <v>2113297</v>
      </c>
      <c r="AA59" s="35">
        <f t="shared" si="11"/>
        <v>0</v>
      </c>
      <c r="AB59" s="35">
        <f t="shared" si="6"/>
        <v>1662647.75</v>
      </c>
      <c r="AC59" s="35">
        <f t="shared" si="7"/>
        <v>450649.25</v>
      </c>
      <c r="AD59" s="36">
        <f t="shared" si="0"/>
        <v>78.675536377518156</v>
      </c>
      <c r="AE59" s="38"/>
    </row>
    <row r="60" spans="1:31" ht="21.75">
      <c r="A60" s="26">
        <v>51</v>
      </c>
      <c r="B60" s="47" t="s">
        <v>72</v>
      </c>
      <c r="C60" s="48">
        <v>530880</v>
      </c>
      <c r="D60" s="48">
        <v>486640</v>
      </c>
      <c r="E60" s="35">
        <v>353920</v>
      </c>
      <c r="F60" s="36">
        <f t="shared" si="1"/>
        <v>91.666666666666657</v>
      </c>
      <c r="G60" s="37">
        <v>85293</v>
      </c>
      <c r="H60" s="37">
        <v>71526</v>
      </c>
      <c r="I60" s="35">
        <f t="shared" si="8"/>
        <v>13767</v>
      </c>
      <c r="J60" s="36">
        <f t="shared" si="2"/>
        <v>83.859167809785092</v>
      </c>
      <c r="K60" s="34">
        <v>884445</v>
      </c>
      <c r="L60" s="34">
        <v>30650</v>
      </c>
      <c r="M60" s="34">
        <v>749191.43</v>
      </c>
      <c r="N60" s="35">
        <f t="shared" si="9"/>
        <v>104603.56999999995</v>
      </c>
      <c r="O60" s="36">
        <f t="shared" si="3"/>
        <v>84.707520535477059</v>
      </c>
      <c r="P60" s="34"/>
      <c r="Q60" s="34"/>
      <c r="R60" s="34"/>
      <c r="S60" s="35"/>
      <c r="T60" s="36"/>
      <c r="U60" s="34">
        <v>959480</v>
      </c>
      <c r="V60" s="34">
        <v>31484.2</v>
      </c>
      <c r="W60" s="34">
        <v>597797.65</v>
      </c>
      <c r="X60" s="35">
        <f t="shared" si="10"/>
        <v>330198.15000000002</v>
      </c>
      <c r="Y60" s="36">
        <f t="shared" si="4"/>
        <v>62.304336724058871</v>
      </c>
      <c r="Z60" s="35">
        <f t="shared" si="12"/>
        <v>2460098</v>
      </c>
      <c r="AA60" s="35">
        <f t="shared" si="11"/>
        <v>62134.2</v>
      </c>
      <c r="AB60" s="35">
        <f t="shared" si="6"/>
        <v>1905155.08</v>
      </c>
      <c r="AC60" s="35">
        <f t="shared" si="7"/>
        <v>492808.71999999974</v>
      </c>
      <c r="AD60" s="36">
        <f t="shared" si="0"/>
        <v>77.442243357784932</v>
      </c>
      <c r="AE60" s="38"/>
    </row>
    <row r="61" spans="1:31" s="39" customFormat="1" ht="21.75">
      <c r="A61" s="32">
        <v>52</v>
      </c>
      <c r="B61" s="33" t="s">
        <v>73</v>
      </c>
      <c r="C61" s="34">
        <v>1129200</v>
      </c>
      <c r="D61" s="34">
        <v>1035100</v>
      </c>
      <c r="E61" s="35">
        <v>752800</v>
      </c>
      <c r="F61" s="36">
        <f t="shared" si="1"/>
        <v>91.666666666666657</v>
      </c>
      <c r="G61" s="37">
        <v>170832</v>
      </c>
      <c r="H61" s="37">
        <v>165842</v>
      </c>
      <c r="I61" s="35">
        <f t="shared" si="8"/>
        <v>4990</v>
      </c>
      <c r="J61" s="36">
        <f t="shared" si="2"/>
        <v>97.079001592207547</v>
      </c>
      <c r="K61" s="34">
        <v>741822</v>
      </c>
      <c r="L61" s="34">
        <v>0</v>
      </c>
      <c r="M61" s="34">
        <v>574501.07999999996</v>
      </c>
      <c r="N61" s="35">
        <f t="shared" si="9"/>
        <v>167320.92000000004</v>
      </c>
      <c r="O61" s="36">
        <f t="shared" si="3"/>
        <v>77.444599917500426</v>
      </c>
      <c r="P61" s="34"/>
      <c r="Q61" s="34"/>
      <c r="R61" s="34"/>
      <c r="S61" s="35"/>
      <c r="T61" s="36"/>
      <c r="U61" s="34">
        <v>232832</v>
      </c>
      <c r="V61" s="34">
        <v>0</v>
      </c>
      <c r="W61" s="34">
        <v>160252</v>
      </c>
      <c r="X61" s="35">
        <f t="shared" si="10"/>
        <v>72580</v>
      </c>
      <c r="Y61" s="36">
        <f t="shared" si="4"/>
        <v>68.827308960967557</v>
      </c>
      <c r="Z61" s="35">
        <f t="shared" si="12"/>
        <v>2274686</v>
      </c>
      <c r="AA61" s="35">
        <f t="shared" si="11"/>
        <v>0</v>
      </c>
      <c r="AB61" s="35">
        <f t="shared" si="6"/>
        <v>1935695.08</v>
      </c>
      <c r="AC61" s="35">
        <f t="shared" si="7"/>
        <v>338990.91999999993</v>
      </c>
      <c r="AD61" s="36">
        <f t="shared" si="0"/>
        <v>85.097243311824144</v>
      </c>
      <c r="AE61" s="38"/>
    </row>
    <row r="62" spans="1:31" ht="21.75">
      <c r="A62" s="26">
        <v>53</v>
      </c>
      <c r="B62" s="33" t="s">
        <v>74</v>
      </c>
      <c r="C62" s="34">
        <v>644280</v>
      </c>
      <c r="D62" s="34">
        <v>590590</v>
      </c>
      <c r="E62" s="35">
        <v>429520</v>
      </c>
      <c r="F62" s="36">
        <f t="shared" si="1"/>
        <v>91.666666666666657</v>
      </c>
      <c r="G62" s="37">
        <v>228110</v>
      </c>
      <c r="H62" s="37">
        <v>206310</v>
      </c>
      <c r="I62" s="35">
        <f t="shared" si="8"/>
        <v>21800</v>
      </c>
      <c r="J62" s="36">
        <f t="shared" si="2"/>
        <v>90.443207224584626</v>
      </c>
      <c r="K62" s="34">
        <v>711930</v>
      </c>
      <c r="L62" s="34">
        <v>0</v>
      </c>
      <c r="M62" s="34">
        <v>515379.78</v>
      </c>
      <c r="N62" s="35">
        <f t="shared" si="9"/>
        <v>196550.21999999997</v>
      </c>
      <c r="O62" s="36">
        <f t="shared" si="3"/>
        <v>72.391917744722107</v>
      </c>
      <c r="P62" s="34"/>
      <c r="Q62" s="34"/>
      <c r="R62" s="34"/>
      <c r="S62" s="35"/>
      <c r="T62" s="36"/>
      <c r="U62" s="34">
        <v>623880</v>
      </c>
      <c r="V62" s="34">
        <v>0</v>
      </c>
      <c r="W62" s="34">
        <v>253046</v>
      </c>
      <c r="X62" s="35">
        <f t="shared" si="10"/>
        <v>370834</v>
      </c>
      <c r="Y62" s="36">
        <f t="shared" si="4"/>
        <v>40.560043598127841</v>
      </c>
      <c r="Z62" s="35">
        <f t="shared" si="12"/>
        <v>2208200</v>
      </c>
      <c r="AA62" s="35">
        <f t="shared" si="11"/>
        <v>0</v>
      </c>
      <c r="AB62" s="35">
        <f t="shared" si="6"/>
        <v>1565325.78</v>
      </c>
      <c r="AC62" s="35">
        <f t="shared" si="7"/>
        <v>642874.22</v>
      </c>
      <c r="AD62" s="36">
        <f t="shared" si="0"/>
        <v>70.886956797391548</v>
      </c>
      <c r="AE62" s="38"/>
    </row>
    <row r="63" spans="1:31" s="39" customFormat="1" ht="21.75">
      <c r="A63" s="32">
        <v>54</v>
      </c>
      <c r="B63" s="33" t="s">
        <v>75</v>
      </c>
      <c r="C63" s="34">
        <v>716040</v>
      </c>
      <c r="D63" s="34">
        <v>656370</v>
      </c>
      <c r="E63" s="35">
        <v>477360</v>
      </c>
      <c r="F63" s="36">
        <f t="shared" si="1"/>
        <v>91.666666666666657</v>
      </c>
      <c r="G63" s="37">
        <v>300476</v>
      </c>
      <c r="H63" s="37">
        <v>257026</v>
      </c>
      <c r="I63" s="35">
        <f t="shared" si="8"/>
        <v>43450</v>
      </c>
      <c r="J63" s="36">
        <f t="shared" si="2"/>
        <v>85.539610484697619</v>
      </c>
      <c r="K63" s="34">
        <v>794497</v>
      </c>
      <c r="L63" s="34">
        <v>26815</v>
      </c>
      <c r="M63" s="34">
        <v>610388.81000000006</v>
      </c>
      <c r="N63" s="35">
        <f t="shared" si="9"/>
        <v>157293.18999999994</v>
      </c>
      <c r="O63" s="36">
        <f t="shared" si="3"/>
        <v>76.827075495565126</v>
      </c>
      <c r="P63" s="34"/>
      <c r="Q63" s="34"/>
      <c r="R63" s="34"/>
      <c r="S63" s="35"/>
      <c r="T63" s="36"/>
      <c r="U63" s="34">
        <v>386402</v>
      </c>
      <c r="V63" s="34">
        <v>25213</v>
      </c>
      <c r="W63" s="34">
        <v>273484.79999999999</v>
      </c>
      <c r="X63" s="35">
        <f t="shared" si="10"/>
        <v>87704.200000000012</v>
      </c>
      <c r="Y63" s="36">
        <f t="shared" si="4"/>
        <v>70.777273409557921</v>
      </c>
      <c r="Z63" s="35">
        <f t="shared" si="12"/>
        <v>2197415</v>
      </c>
      <c r="AA63" s="35">
        <f t="shared" si="11"/>
        <v>52028</v>
      </c>
      <c r="AB63" s="35">
        <f t="shared" si="6"/>
        <v>1797269.61</v>
      </c>
      <c r="AC63" s="35">
        <f t="shared" si="7"/>
        <v>348117.3899999999</v>
      </c>
      <c r="AD63" s="36">
        <f t="shared" si="0"/>
        <v>81.790176639369449</v>
      </c>
      <c r="AE63" s="38"/>
    </row>
    <row r="64" spans="1:31" s="39" customFormat="1" ht="21.75">
      <c r="A64" s="32">
        <v>55</v>
      </c>
      <c r="B64" s="33" t="s">
        <v>76</v>
      </c>
      <c r="C64" s="34">
        <v>659400</v>
      </c>
      <c r="D64" s="34">
        <v>604450</v>
      </c>
      <c r="E64" s="35">
        <v>439600</v>
      </c>
      <c r="F64" s="36">
        <f t="shared" si="1"/>
        <v>91.666666666666657</v>
      </c>
      <c r="G64" s="37">
        <v>333058</v>
      </c>
      <c r="H64" s="37">
        <v>326258</v>
      </c>
      <c r="I64" s="35">
        <f t="shared" si="8"/>
        <v>6800</v>
      </c>
      <c r="J64" s="36">
        <f t="shared" si="2"/>
        <v>97.958313567006343</v>
      </c>
      <c r="K64" s="34">
        <v>883177</v>
      </c>
      <c r="L64" s="34">
        <v>0</v>
      </c>
      <c r="M64" s="34">
        <v>733898.59</v>
      </c>
      <c r="N64" s="35">
        <f t="shared" si="9"/>
        <v>149278.41000000003</v>
      </c>
      <c r="O64" s="36">
        <f t="shared" si="3"/>
        <v>83.097565946576964</v>
      </c>
      <c r="P64" s="34"/>
      <c r="Q64" s="34"/>
      <c r="R64" s="34"/>
      <c r="S64" s="35"/>
      <c r="T64" s="36"/>
      <c r="U64" s="34">
        <v>317830</v>
      </c>
      <c r="V64" s="34">
        <v>0</v>
      </c>
      <c r="W64" s="34">
        <v>159768.85999999999</v>
      </c>
      <c r="X64" s="35">
        <f t="shared" si="10"/>
        <v>158061.14000000001</v>
      </c>
      <c r="Y64" s="36">
        <f t="shared" si="4"/>
        <v>50.268653053519174</v>
      </c>
      <c r="Z64" s="35">
        <f t="shared" si="12"/>
        <v>2193465</v>
      </c>
      <c r="AA64" s="35">
        <f t="shared" si="11"/>
        <v>0</v>
      </c>
      <c r="AB64" s="35">
        <f t="shared" si="6"/>
        <v>1824375.4499999997</v>
      </c>
      <c r="AC64" s="35">
        <f t="shared" si="7"/>
        <v>369089.55000000028</v>
      </c>
      <c r="AD64" s="36">
        <f t="shared" si="0"/>
        <v>83.173219084872557</v>
      </c>
      <c r="AE64" s="38"/>
    </row>
    <row r="65" spans="1:31" s="39" customFormat="1" ht="21.75">
      <c r="A65" s="32">
        <v>56</v>
      </c>
      <c r="B65" s="33" t="s">
        <v>77</v>
      </c>
      <c r="C65" s="34">
        <v>793200</v>
      </c>
      <c r="D65" s="34">
        <v>727100</v>
      </c>
      <c r="E65" s="35">
        <v>528800</v>
      </c>
      <c r="F65" s="36">
        <f t="shared" si="1"/>
        <v>91.666666666666657</v>
      </c>
      <c r="G65" s="37">
        <v>207411</v>
      </c>
      <c r="H65" s="37">
        <v>189250.78</v>
      </c>
      <c r="I65" s="35">
        <f t="shared" si="8"/>
        <v>18160.22</v>
      </c>
      <c r="J65" s="36">
        <f t="shared" si="2"/>
        <v>91.244331303547071</v>
      </c>
      <c r="K65" s="34">
        <v>790391</v>
      </c>
      <c r="L65" s="34">
        <v>7600</v>
      </c>
      <c r="M65" s="34">
        <v>586807.72</v>
      </c>
      <c r="N65" s="35">
        <f t="shared" si="9"/>
        <v>195983.28000000003</v>
      </c>
      <c r="O65" s="36">
        <f t="shared" si="3"/>
        <v>74.242712783925924</v>
      </c>
      <c r="P65" s="34"/>
      <c r="Q65" s="34"/>
      <c r="R65" s="34"/>
      <c r="S65" s="35"/>
      <c r="T65" s="36"/>
      <c r="U65" s="34">
        <v>232832</v>
      </c>
      <c r="V65" s="34">
        <v>0</v>
      </c>
      <c r="W65" s="34">
        <v>127311.84</v>
      </c>
      <c r="X65" s="35">
        <f t="shared" si="10"/>
        <v>105520.16</v>
      </c>
      <c r="Y65" s="36">
        <f t="shared" si="4"/>
        <v>54.679700384826823</v>
      </c>
      <c r="Z65" s="35">
        <f t="shared" si="12"/>
        <v>2023834</v>
      </c>
      <c r="AA65" s="35">
        <f t="shared" si="11"/>
        <v>7600</v>
      </c>
      <c r="AB65" s="35">
        <f t="shared" si="6"/>
        <v>1630470.34</v>
      </c>
      <c r="AC65" s="35">
        <f t="shared" si="7"/>
        <v>385763.65999999992</v>
      </c>
      <c r="AD65" s="36">
        <f t="shared" si="0"/>
        <v>80.563442456248893</v>
      </c>
      <c r="AE65" s="38"/>
    </row>
    <row r="66" spans="1:31" s="39" customFormat="1" ht="21.75">
      <c r="A66" s="32">
        <v>57</v>
      </c>
      <c r="B66" s="33" t="s">
        <v>78</v>
      </c>
      <c r="C66" s="34">
        <v>963120</v>
      </c>
      <c r="D66" s="34">
        <v>882860</v>
      </c>
      <c r="E66" s="35">
        <v>642080</v>
      </c>
      <c r="F66" s="36">
        <f t="shared" si="1"/>
        <v>91.666666666666657</v>
      </c>
      <c r="G66" s="37">
        <v>186574</v>
      </c>
      <c r="H66" s="37">
        <v>171869.14</v>
      </c>
      <c r="I66" s="35">
        <f t="shared" si="8"/>
        <v>14704.859999999986</v>
      </c>
      <c r="J66" s="36">
        <f t="shared" si="2"/>
        <v>92.118483818752878</v>
      </c>
      <c r="K66" s="34">
        <v>612552</v>
      </c>
      <c r="L66" s="34">
        <v>9036.69</v>
      </c>
      <c r="M66" s="34">
        <v>510758.27</v>
      </c>
      <c r="N66" s="35">
        <f t="shared" si="9"/>
        <v>92757.040000000037</v>
      </c>
      <c r="O66" s="36">
        <f t="shared" si="3"/>
        <v>83.382026342253397</v>
      </c>
      <c r="P66" s="34"/>
      <c r="Q66" s="34"/>
      <c r="R66" s="34"/>
      <c r="S66" s="35"/>
      <c r="T66" s="36"/>
      <c r="U66" s="34">
        <v>464482</v>
      </c>
      <c r="V66" s="34">
        <v>88200</v>
      </c>
      <c r="W66" s="34">
        <v>344300.25</v>
      </c>
      <c r="X66" s="35">
        <f t="shared" si="10"/>
        <v>31981.75</v>
      </c>
      <c r="Y66" s="36">
        <f t="shared" si="4"/>
        <v>74.125638883745765</v>
      </c>
      <c r="Z66" s="35">
        <f t="shared" si="12"/>
        <v>2226728</v>
      </c>
      <c r="AA66" s="35">
        <f t="shared" si="11"/>
        <v>97236.69</v>
      </c>
      <c r="AB66" s="35">
        <f t="shared" si="6"/>
        <v>1909787.6600000001</v>
      </c>
      <c r="AC66" s="35">
        <f t="shared" si="7"/>
        <v>219703.64999999991</v>
      </c>
      <c r="AD66" s="36">
        <f t="shared" si="0"/>
        <v>85.766544454464139</v>
      </c>
      <c r="AE66" s="38"/>
    </row>
    <row r="67" spans="1:31" s="39" customFormat="1" ht="21.75">
      <c r="A67" s="32">
        <v>58</v>
      </c>
      <c r="B67" s="33" t="s">
        <v>79</v>
      </c>
      <c r="C67" s="34">
        <v>652483</v>
      </c>
      <c r="D67" s="34">
        <v>605173</v>
      </c>
      <c r="E67" s="35">
        <v>463634.95</v>
      </c>
      <c r="F67" s="36">
        <f t="shared" si="1"/>
        <v>92.74923637857232</v>
      </c>
      <c r="G67" s="37">
        <v>184541</v>
      </c>
      <c r="H67" s="37">
        <v>177940.62</v>
      </c>
      <c r="I67" s="35">
        <f t="shared" si="8"/>
        <v>6600.3800000000047</v>
      </c>
      <c r="J67" s="36">
        <f t="shared" si="2"/>
        <v>96.423353076010216</v>
      </c>
      <c r="K67" s="34">
        <v>537374</v>
      </c>
      <c r="L67" s="34">
        <v>0</v>
      </c>
      <c r="M67" s="34">
        <v>433199.24</v>
      </c>
      <c r="N67" s="35">
        <f t="shared" si="9"/>
        <v>104174.76000000001</v>
      </c>
      <c r="O67" s="36">
        <f t="shared" si="3"/>
        <v>80.614104887843467</v>
      </c>
      <c r="P67" s="34"/>
      <c r="Q67" s="34"/>
      <c r="R67" s="34"/>
      <c r="S67" s="35"/>
      <c r="T67" s="36"/>
      <c r="U67" s="34">
        <v>175235</v>
      </c>
      <c r="V67" s="34">
        <v>0</v>
      </c>
      <c r="W67" s="34">
        <v>40322</v>
      </c>
      <c r="X67" s="35">
        <f t="shared" si="10"/>
        <v>134913</v>
      </c>
      <c r="Y67" s="36">
        <f t="shared" si="4"/>
        <v>23.010243387451137</v>
      </c>
      <c r="Z67" s="35">
        <f t="shared" si="12"/>
        <v>1549633</v>
      </c>
      <c r="AA67" s="35">
        <f t="shared" si="11"/>
        <v>0</v>
      </c>
      <c r="AB67" s="35">
        <f t="shared" si="6"/>
        <v>1256634.8599999999</v>
      </c>
      <c r="AC67" s="35">
        <f t="shared" si="7"/>
        <v>292998.14000000013</v>
      </c>
      <c r="AD67" s="36">
        <f t="shared" si="0"/>
        <v>81.092417365918251</v>
      </c>
      <c r="AE67" s="38"/>
    </row>
    <row r="68" spans="1:31" s="39" customFormat="1" ht="21.75">
      <c r="A68" s="32">
        <v>59</v>
      </c>
      <c r="B68" s="33" t="s">
        <v>80</v>
      </c>
      <c r="C68" s="34">
        <v>838800</v>
      </c>
      <c r="D68" s="34">
        <v>768900</v>
      </c>
      <c r="E68" s="35">
        <v>559200</v>
      </c>
      <c r="F68" s="36">
        <f t="shared" si="1"/>
        <v>91.666666666666657</v>
      </c>
      <c r="G68" s="37">
        <v>279511</v>
      </c>
      <c r="H68" s="37">
        <v>249261</v>
      </c>
      <c r="I68" s="35">
        <f t="shared" si="8"/>
        <v>30250</v>
      </c>
      <c r="J68" s="36">
        <f t="shared" si="2"/>
        <v>89.177527896934279</v>
      </c>
      <c r="K68" s="34">
        <v>587174</v>
      </c>
      <c r="L68" s="34">
        <v>0</v>
      </c>
      <c r="M68" s="34">
        <v>446520.4</v>
      </c>
      <c r="N68" s="35">
        <f t="shared" si="9"/>
        <v>140653.59999999998</v>
      </c>
      <c r="O68" s="36">
        <f t="shared" si="3"/>
        <v>76.04566959708707</v>
      </c>
      <c r="P68" s="34"/>
      <c r="Q68" s="34"/>
      <c r="R68" s="34"/>
      <c r="S68" s="35"/>
      <c r="T68" s="36"/>
      <c r="U68" s="34">
        <v>162878.79999999999</v>
      </c>
      <c r="V68" s="34">
        <v>0</v>
      </c>
      <c r="W68" s="34">
        <v>79800.710000000006</v>
      </c>
      <c r="X68" s="35">
        <f t="shared" si="10"/>
        <v>83078.089999999982</v>
      </c>
      <c r="Y68" s="36">
        <f t="shared" si="4"/>
        <v>48.993920633010561</v>
      </c>
      <c r="Z68" s="35">
        <f t="shared" si="12"/>
        <v>1868363.8</v>
      </c>
      <c r="AA68" s="35">
        <f t="shared" si="11"/>
        <v>0</v>
      </c>
      <c r="AB68" s="35">
        <f t="shared" si="6"/>
        <v>1544482.1099999999</v>
      </c>
      <c r="AC68" s="35">
        <f t="shared" si="7"/>
        <v>323881.69000000018</v>
      </c>
      <c r="AD68" s="36">
        <f t="shared" si="0"/>
        <v>82.664955829266219</v>
      </c>
      <c r="AE68" s="38"/>
    </row>
    <row r="69" spans="1:31" s="39" customFormat="1" ht="21.75">
      <c r="A69" s="32">
        <v>60</v>
      </c>
      <c r="B69" s="33" t="s">
        <v>81</v>
      </c>
      <c r="C69" s="34">
        <v>874030</v>
      </c>
      <c r="D69" s="34">
        <v>793069.68</v>
      </c>
      <c r="E69" s="35">
        <v>537280</v>
      </c>
      <c r="F69" s="36">
        <f t="shared" si="1"/>
        <v>90.737123439698877</v>
      </c>
      <c r="G69" s="37">
        <v>189343</v>
      </c>
      <c r="H69" s="37">
        <v>166702.5</v>
      </c>
      <c r="I69" s="35">
        <f t="shared" si="8"/>
        <v>22640.5</v>
      </c>
      <c r="J69" s="36">
        <f t="shared" si="2"/>
        <v>88.042599937679228</v>
      </c>
      <c r="K69" s="34">
        <v>950345</v>
      </c>
      <c r="L69" s="34">
        <v>0</v>
      </c>
      <c r="M69" s="34">
        <v>625080.4</v>
      </c>
      <c r="N69" s="35">
        <f t="shared" si="9"/>
        <v>325264.59999999998</v>
      </c>
      <c r="O69" s="36">
        <f t="shared" si="3"/>
        <v>65.774050476405947</v>
      </c>
      <c r="P69" s="34"/>
      <c r="Q69" s="34"/>
      <c r="R69" s="34"/>
      <c r="S69" s="35"/>
      <c r="T69" s="36"/>
      <c r="U69" s="34">
        <v>282832</v>
      </c>
      <c r="V69" s="34">
        <v>0</v>
      </c>
      <c r="W69" s="34">
        <v>161497.89000000001</v>
      </c>
      <c r="X69" s="35">
        <f t="shared" si="10"/>
        <v>121334.10999999999</v>
      </c>
      <c r="Y69" s="36">
        <f t="shared" si="4"/>
        <v>57.100289217627434</v>
      </c>
      <c r="Z69" s="35">
        <f t="shared" si="12"/>
        <v>2296550</v>
      </c>
      <c r="AA69" s="35">
        <f t="shared" si="11"/>
        <v>0</v>
      </c>
      <c r="AB69" s="35">
        <f t="shared" si="6"/>
        <v>1746350.4700000002</v>
      </c>
      <c r="AC69" s="35">
        <f t="shared" si="7"/>
        <v>550199.5299999998</v>
      </c>
      <c r="AD69" s="36">
        <f t="shared" si="0"/>
        <v>76.042344821580215</v>
      </c>
      <c r="AE69" s="38"/>
    </row>
    <row r="70" spans="1:31" s="39" customFormat="1" ht="21.75">
      <c r="A70" s="32">
        <v>61</v>
      </c>
      <c r="B70" s="33" t="s">
        <v>82</v>
      </c>
      <c r="C70" s="34">
        <v>900120</v>
      </c>
      <c r="D70" s="34">
        <v>825110</v>
      </c>
      <c r="E70" s="35">
        <v>600080</v>
      </c>
      <c r="F70" s="36">
        <f t="shared" si="1"/>
        <v>91.666666666666657</v>
      </c>
      <c r="G70" s="37">
        <v>147985</v>
      </c>
      <c r="H70" s="37">
        <v>145735</v>
      </c>
      <c r="I70" s="35">
        <f t="shared" si="8"/>
        <v>2250</v>
      </c>
      <c r="J70" s="36">
        <f t="shared" si="2"/>
        <v>98.479575632665473</v>
      </c>
      <c r="K70" s="34">
        <v>984960</v>
      </c>
      <c r="L70" s="34">
        <v>0</v>
      </c>
      <c r="M70" s="34">
        <v>807597.34</v>
      </c>
      <c r="N70" s="35">
        <f t="shared" si="9"/>
        <v>177362.66000000003</v>
      </c>
      <c r="O70" s="36">
        <f t="shared" si="3"/>
        <v>81.992907326185829</v>
      </c>
      <c r="P70" s="34"/>
      <c r="Q70" s="34"/>
      <c r="R70" s="34"/>
      <c r="S70" s="35"/>
      <c r="T70" s="36"/>
      <c r="U70" s="34">
        <v>413898.39</v>
      </c>
      <c r="V70" s="34">
        <v>0</v>
      </c>
      <c r="W70" s="34">
        <v>313620.27</v>
      </c>
      <c r="X70" s="35">
        <f t="shared" si="10"/>
        <v>100278.12</v>
      </c>
      <c r="Y70" s="36">
        <f t="shared" si="4"/>
        <v>75.772285560231339</v>
      </c>
      <c r="Z70" s="35">
        <f t="shared" si="12"/>
        <v>2446963.39</v>
      </c>
      <c r="AA70" s="35">
        <f t="shared" si="11"/>
        <v>0</v>
      </c>
      <c r="AB70" s="35">
        <f t="shared" si="6"/>
        <v>2092062.6099999999</v>
      </c>
      <c r="AC70" s="35">
        <f t="shared" si="7"/>
        <v>354900.78000000026</v>
      </c>
      <c r="AD70" s="36">
        <f t="shared" si="0"/>
        <v>85.496277490281528</v>
      </c>
      <c r="AE70" s="38"/>
    </row>
    <row r="71" spans="1:31" s="39" customFormat="1" ht="21.75">
      <c r="A71" s="32">
        <v>62</v>
      </c>
      <c r="B71" s="33" t="s">
        <v>83</v>
      </c>
      <c r="C71" s="34">
        <v>649680</v>
      </c>
      <c r="D71" s="34">
        <v>595540</v>
      </c>
      <c r="E71" s="35">
        <v>433120</v>
      </c>
      <c r="F71" s="36">
        <f t="shared" si="1"/>
        <v>91.666666666666657</v>
      </c>
      <c r="G71" s="37">
        <v>380350</v>
      </c>
      <c r="H71" s="37">
        <v>378235</v>
      </c>
      <c r="I71" s="35">
        <f t="shared" si="8"/>
        <v>2115</v>
      </c>
      <c r="J71" s="36">
        <f t="shared" si="2"/>
        <v>99.443933219403178</v>
      </c>
      <c r="K71" s="34">
        <v>1078084</v>
      </c>
      <c r="L71" s="34">
        <v>0</v>
      </c>
      <c r="M71" s="34">
        <v>908871.83</v>
      </c>
      <c r="N71" s="35">
        <f t="shared" si="9"/>
        <v>169212.17000000004</v>
      </c>
      <c r="O71" s="36">
        <f t="shared" si="3"/>
        <v>84.30436125570921</v>
      </c>
      <c r="P71" s="34"/>
      <c r="Q71" s="34"/>
      <c r="R71" s="34"/>
      <c r="S71" s="35"/>
      <c r="T71" s="36"/>
      <c r="U71" s="34">
        <v>355582</v>
      </c>
      <c r="V71" s="34">
        <v>9200</v>
      </c>
      <c r="W71" s="34">
        <v>224897.09</v>
      </c>
      <c r="X71" s="35">
        <f t="shared" si="10"/>
        <v>121484.91</v>
      </c>
      <c r="Y71" s="36">
        <f t="shared" si="4"/>
        <v>63.247602522062415</v>
      </c>
      <c r="Z71" s="35">
        <f t="shared" si="12"/>
        <v>2463696</v>
      </c>
      <c r="AA71" s="35">
        <f t="shared" si="11"/>
        <v>9200</v>
      </c>
      <c r="AB71" s="35">
        <f t="shared" si="6"/>
        <v>2107543.92</v>
      </c>
      <c r="AC71" s="35">
        <f t="shared" si="7"/>
        <v>346952.08000000007</v>
      </c>
      <c r="AD71" s="36">
        <f t="shared" si="0"/>
        <v>85.5439924406258</v>
      </c>
      <c r="AE71" s="38"/>
    </row>
    <row r="72" spans="1:31" s="39" customFormat="1" ht="21.75">
      <c r="A72" s="32">
        <v>63</v>
      </c>
      <c r="B72" s="33" t="s">
        <v>84</v>
      </c>
      <c r="C72" s="34">
        <v>884880</v>
      </c>
      <c r="D72" s="34">
        <v>811140</v>
      </c>
      <c r="E72" s="35">
        <v>589920</v>
      </c>
      <c r="F72" s="36">
        <f t="shared" si="1"/>
        <v>91.666666666666657</v>
      </c>
      <c r="G72" s="37">
        <v>245753</v>
      </c>
      <c r="H72" s="37">
        <v>242534.81</v>
      </c>
      <c r="I72" s="35">
        <f t="shared" si="8"/>
        <v>3218.1900000000023</v>
      </c>
      <c r="J72" s="36">
        <f t="shared" si="2"/>
        <v>98.690477837503508</v>
      </c>
      <c r="K72" s="34">
        <v>748725</v>
      </c>
      <c r="L72" s="34">
        <v>0</v>
      </c>
      <c r="M72" s="34">
        <v>724926.41</v>
      </c>
      <c r="N72" s="35">
        <f t="shared" si="9"/>
        <v>23798.589999999967</v>
      </c>
      <c r="O72" s="36">
        <f t="shared" si="3"/>
        <v>96.821451133593783</v>
      </c>
      <c r="P72" s="34"/>
      <c r="Q72" s="34"/>
      <c r="R72" s="34"/>
      <c r="S72" s="35"/>
      <c r="T72" s="36"/>
      <c r="U72" s="34">
        <v>573880</v>
      </c>
      <c r="V72" s="34">
        <v>0</v>
      </c>
      <c r="W72" s="34">
        <v>413875.87</v>
      </c>
      <c r="X72" s="35">
        <f t="shared" si="10"/>
        <v>160004.13</v>
      </c>
      <c r="Y72" s="36">
        <f t="shared" si="4"/>
        <v>72.118887223809864</v>
      </c>
      <c r="Z72" s="35">
        <f t="shared" si="12"/>
        <v>2453238</v>
      </c>
      <c r="AA72" s="35">
        <f t="shared" si="11"/>
        <v>0</v>
      </c>
      <c r="AB72" s="35">
        <f t="shared" si="6"/>
        <v>2192477.0900000003</v>
      </c>
      <c r="AC72" s="35">
        <f t="shared" si="7"/>
        <v>260760.90999999968</v>
      </c>
      <c r="AD72" s="36">
        <f t="shared" si="0"/>
        <v>89.370745520817806</v>
      </c>
      <c r="AE72" s="38"/>
    </row>
    <row r="73" spans="1:31" s="39" customFormat="1" ht="21.75">
      <c r="A73" s="32">
        <v>64</v>
      </c>
      <c r="B73" s="33" t="s">
        <v>85</v>
      </c>
      <c r="C73" s="34">
        <v>1013280</v>
      </c>
      <c r="D73" s="34">
        <v>928840</v>
      </c>
      <c r="E73" s="35">
        <v>675520</v>
      </c>
      <c r="F73" s="36">
        <f t="shared" si="1"/>
        <v>91.666666666666657</v>
      </c>
      <c r="G73" s="37">
        <v>371162</v>
      </c>
      <c r="H73" s="37">
        <v>368162</v>
      </c>
      <c r="I73" s="35">
        <f t="shared" si="8"/>
        <v>3000</v>
      </c>
      <c r="J73" s="36">
        <f t="shared" si="2"/>
        <v>99.191727601424716</v>
      </c>
      <c r="K73" s="34">
        <v>912815</v>
      </c>
      <c r="L73" s="34">
        <v>0</v>
      </c>
      <c r="M73" s="34">
        <v>728897.15</v>
      </c>
      <c r="N73" s="35">
        <f t="shared" si="9"/>
        <v>183917.84999999998</v>
      </c>
      <c r="O73" s="36">
        <f t="shared" si="3"/>
        <v>79.851574524958508</v>
      </c>
      <c r="P73" s="34"/>
      <c r="Q73" s="34"/>
      <c r="R73" s="34"/>
      <c r="S73" s="35"/>
      <c r="T73" s="36"/>
      <c r="U73" s="34">
        <v>267830</v>
      </c>
      <c r="V73" s="34">
        <v>0</v>
      </c>
      <c r="W73" s="34">
        <v>56813</v>
      </c>
      <c r="X73" s="35">
        <f t="shared" si="10"/>
        <v>211017</v>
      </c>
      <c r="Y73" s="36">
        <f t="shared" si="4"/>
        <v>21.21233618339992</v>
      </c>
      <c r="Z73" s="35">
        <f t="shared" si="12"/>
        <v>2565087</v>
      </c>
      <c r="AA73" s="35">
        <f t="shared" si="11"/>
        <v>0</v>
      </c>
      <c r="AB73" s="35">
        <f t="shared" si="6"/>
        <v>2082712.15</v>
      </c>
      <c r="AC73" s="35">
        <f t="shared" si="7"/>
        <v>482374.85000000009</v>
      </c>
      <c r="AD73" s="36">
        <f t="shared" ref="AD73:AD85" si="13">AB73/Z73*100</f>
        <v>81.194600806912192</v>
      </c>
      <c r="AE73" s="38"/>
    </row>
    <row r="74" spans="1:31" s="39" customFormat="1" ht="21.75">
      <c r="A74" s="32">
        <v>65</v>
      </c>
      <c r="B74" s="33" t="s">
        <v>86</v>
      </c>
      <c r="C74" s="34">
        <v>878080</v>
      </c>
      <c r="D74" s="34">
        <v>902290</v>
      </c>
      <c r="E74" s="35">
        <v>648310</v>
      </c>
      <c r="F74" s="36">
        <f t="shared" ref="F74:F85" si="14">D74/C74*100</f>
        <v>102.75715196793003</v>
      </c>
      <c r="G74" s="37">
        <v>152523</v>
      </c>
      <c r="H74" s="37">
        <v>151398</v>
      </c>
      <c r="I74" s="35">
        <f t="shared" si="8"/>
        <v>1125</v>
      </c>
      <c r="J74" s="36">
        <f t="shared" ref="J74:J85" si="15">H74/G74*100</f>
        <v>99.262406325603351</v>
      </c>
      <c r="K74" s="34">
        <v>1478097</v>
      </c>
      <c r="L74" s="34">
        <v>20000</v>
      </c>
      <c r="M74" s="34">
        <v>1108709.46</v>
      </c>
      <c r="N74" s="35">
        <f t="shared" si="9"/>
        <v>349387.54000000004</v>
      </c>
      <c r="O74" s="36">
        <f t="shared" ref="O74:O85" si="16">M74/K74*100</f>
        <v>75.009249054696681</v>
      </c>
      <c r="P74" s="34"/>
      <c r="Q74" s="34"/>
      <c r="R74" s="34"/>
      <c r="S74" s="35"/>
      <c r="T74" s="36"/>
      <c r="U74" s="34">
        <v>514480</v>
      </c>
      <c r="V74" s="34">
        <v>0</v>
      </c>
      <c r="W74" s="34">
        <v>372939.87</v>
      </c>
      <c r="X74" s="35">
        <f t="shared" si="10"/>
        <v>141540.13</v>
      </c>
      <c r="Y74" s="36">
        <f t="shared" ref="Y74:Y85" si="17">W74/U74*100</f>
        <v>72.488701212875142</v>
      </c>
      <c r="Z74" s="35">
        <f t="shared" si="12"/>
        <v>3023180</v>
      </c>
      <c r="AA74" s="35">
        <f t="shared" si="11"/>
        <v>20000</v>
      </c>
      <c r="AB74" s="35">
        <f t="shared" ref="AB74:AB85" si="18">SUM(D74,M74,R74,W74,H74)</f>
        <v>2535337.33</v>
      </c>
      <c r="AC74" s="35">
        <f t="shared" ref="AC74:AC85" si="19">Z74-AA74-AB74</f>
        <v>467842.66999999993</v>
      </c>
      <c r="AD74" s="36">
        <f t="shared" si="13"/>
        <v>83.863260871003391</v>
      </c>
      <c r="AE74" s="38"/>
    </row>
    <row r="75" spans="1:31" s="39" customFormat="1" ht="21.75">
      <c r="A75" s="32">
        <v>66</v>
      </c>
      <c r="B75" s="33" t="s">
        <v>87</v>
      </c>
      <c r="C75" s="34">
        <v>971531.99</v>
      </c>
      <c r="D75" s="34">
        <v>903781.99</v>
      </c>
      <c r="E75" s="35">
        <v>700531.99</v>
      </c>
      <c r="F75" s="36">
        <f t="shared" si="14"/>
        <v>93.02647769735303</v>
      </c>
      <c r="G75" s="37">
        <v>296168.37</v>
      </c>
      <c r="H75" s="37">
        <v>249418.37</v>
      </c>
      <c r="I75" s="35">
        <f t="shared" ref="I75:I85" si="20">SUM(G75-H75)</f>
        <v>46750</v>
      </c>
      <c r="J75" s="36">
        <f t="shared" si="15"/>
        <v>84.215059832351443</v>
      </c>
      <c r="K75" s="34">
        <v>1498333.35</v>
      </c>
      <c r="L75" s="34">
        <v>0</v>
      </c>
      <c r="M75" s="34">
        <v>1110383.74</v>
      </c>
      <c r="N75" s="35">
        <f t="shared" ref="N75:N85" si="21">K75-L75-M75</f>
        <v>387949.6100000001</v>
      </c>
      <c r="O75" s="36">
        <f t="shared" si="16"/>
        <v>74.10792398100196</v>
      </c>
      <c r="P75" s="34"/>
      <c r="Q75" s="34"/>
      <c r="R75" s="34"/>
      <c r="S75" s="35"/>
      <c r="T75" s="36"/>
      <c r="U75" s="34">
        <v>267830</v>
      </c>
      <c r="V75" s="34">
        <v>0</v>
      </c>
      <c r="W75" s="34">
        <v>152216.43</v>
      </c>
      <c r="X75" s="35">
        <f t="shared" ref="X75:X85" si="22">U75-V75-W75</f>
        <v>115613.57</v>
      </c>
      <c r="Y75" s="36">
        <f t="shared" si="17"/>
        <v>56.833226300265096</v>
      </c>
      <c r="Z75" s="35">
        <f t="shared" si="12"/>
        <v>3033863.71</v>
      </c>
      <c r="AA75" s="35">
        <f t="shared" ref="AA75:AA85" si="23">SUM(L75,Q75,V75)</f>
        <v>0</v>
      </c>
      <c r="AB75" s="35">
        <f t="shared" si="18"/>
        <v>2415800.5300000003</v>
      </c>
      <c r="AC75" s="35">
        <f t="shared" si="19"/>
        <v>618063.1799999997</v>
      </c>
      <c r="AD75" s="36">
        <f t="shared" si="13"/>
        <v>79.627852827970329</v>
      </c>
      <c r="AE75" s="38"/>
    </row>
    <row r="76" spans="1:31" s="39" customFormat="1" ht="21.75">
      <c r="A76" s="32">
        <v>67</v>
      </c>
      <c r="B76" s="33" t="s">
        <v>88</v>
      </c>
      <c r="C76" s="34">
        <v>739228</v>
      </c>
      <c r="D76" s="34">
        <v>674618.2</v>
      </c>
      <c r="E76" s="35">
        <v>480788.2</v>
      </c>
      <c r="F76" s="36">
        <f t="shared" si="14"/>
        <v>91.259827820374767</v>
      </c>
      <c r="G76" s="37">
        <v>227068</v>
      </c>
      <c r="H76" s="37">
        <v>227068</v>
      </c>
      <c r="I76" s="35">
        <f t="shared" si="20"/>
        <v>0</v>
      </c>
      <c r="J76" s="36">
        <f t="shared" si="15"/>
        <v>100</v>
      </c>
      <c r="K76" s="34">
        <v>941361</v>
      </c>
      <c r="L76" s="34">
        <v>40000</v>
      </c>
      <c r="M76" s="34">
        <v>750793.78</v>
      </c>
      <c r="N76" s="35">
        <f t="shared" si="21"/>
        <v>150567.21999999997</v>
      </c>
      <c r="O76" s="36">
        <f t="shared" si="16"/>
        <v>79.756201924660147</v>
      </c>
      <c r="P76" s="34"/>
      <c r="Q76" s="34"/>
      <c r="R76" s="34"/>
      <c r="S76" s="35"/>
      <c r="T76" s="36"/>
      <c r="U76" s="34">
        <v>267830</v>
      </c>
      <c r="V76" s="34">
        <v>16000</v>
      </c>
      <c r="W76" s="34">
        <v>164010</v>
      </c>
      <c r="X76" s="35">
        <f t="shared" si="22"/>
        <v>87820</v>
      </c>
      <c r="Y76" s="36">
        <f t="shared" si="17"/>
        <v>61.23660530933801</v>
      </c>
      <c r="Z76" s="35">
        <f t="shared" si="12"/>
        <v>2175487</v>
      </c>
      <c r="AA76" s="35">
        <f t="shared" si="23"/>
        <v>56000</v>
      </c>
      <c r="AB76" s="35">
        <f t="shared" si="18"/>
        <v>1816489.98</v>
      </c>
      <c r="AC76" s="35">
        <f t="shared" si="19"/>
        <v>302997.02</v>
      </c>
      <c r="AD76" s="36">
        <f t="shared" si="13"/>
        <v>83.498084796645529</v>
      </c>
      <c r="AE76" s="38"/>
    </row>
    <row r="77" spans="1:31" s="39" customFormat="1" ht="21.75">
      <c r="A77" s="32">
        <v>68</v>
      </c>
      <c r="B77" s="47" t="s">
        <v>89</v>
      </c>
      <c r="C77" s="48">
        <v>660240</v>
      </c>
      <c r="D77" s="48">
        <v>605220</v>
      </c>
      <c r="E77" s="35">
        <v>440160</v>
      </c>
      <c r="F77" s="36">
        <f t="shared" si="14"/>
        <v>91.666666666666657</v>
      </c>
      <c r="G77" s="37">
        <v>205723</v>
      </c>
      <c r="H77" s="37">
        <v>150723</v>
      </c>
      <c r="I77" s="35">
        <f t="shared" si="20"/>
        <v>55000</v>
      </c>
      <c r="J77" s="36">
        <f t="shared" si="15"/>
        <v>73.265021412287396</v>
      </c>
      <c r="K77" s="34">
        <v>673944</v>
      </c>
      <c r="L77" s="34">
        <v>0</v>
      </c>
      <c r="M77" s="34">
        <v>498089.5</v>
      </c>
      <c r="N77" s="35">
        <f t="shared" si="21"/>
        <v>175854.5</v>
      </c>
      <c r="O77" s="36">
        <f t="shared" si="16"/>
        <v>73.906659900525867</v>
      </c>
      <c r="P77" s="34"/>
      <c r="Q77" s="34"/>
      <c r="R77" s="34"/>
      <c r="S77" s="35"/>
      <c r="T77" s="36"/>
      <c r="U77" s="34">
        <v>267830</v>
      </c>
      <c r="V77" s="34">
        <v>0</v>
      </c>
      <c r="W77" s="34">
        <v>75717</v>
      </c>
      <c r="X77" s="35">
        <f t="shared" si="22"/>
        <v>192113</v>
      </c>
      <c r="Y77" s="36">
        <f t="shared" si="17"/>
        <v>28.270544748534519</v>
      </c>
      <c r="Z77" s="35">
        <f t="shared" si="12"/>
        <v>1807737</v>
      </c>
      <c r="AA77" s="35">
        <f t="shared" si="23"/>
        <v>0</v>
      </c>
      <c r="AB77" s="35">
        <f t="shared" si="18"/>
        <v>1329749.5</v>
      </c>
      <c r="AC77" s="35">
        <f t="shared" si="19"/>
        <v>477987.5</v>
      </c>
      <c r="AD77" s="36">
        <f t="shared" si="13"/>
        <v>73.558792014546356</v>
      </c>
      <c r="AE77" s="38"/>
    </row>
    <row r="78" spans="1:31" s="39" customFormat="1" ht="21.75">
      <c r="A78" s="32">
        <v>69</v>
      </c>
      <c r="B78" s="33" t="s">
        <v>90</v>
      </c>
      <c r="C78" s="34">
        <v>1126920</v>
      </c>
      <c r="D78" s="34">
        <v>1033010</v>
      </c>
      <c r="E78" s="35">
        <v>751280</v>
      </c>
      <c r="F78" s="36">
        <f t="shared" si="14"/>
        <v>91.666666666666657</v>
      </c>
      <c r="G78" s="37">
        <v>408751</v>
      </c>
      <c r="H78" s="37">
        <v>398251</v>
      </c>
      <c r="I78" s="35">
        <f t="shared" si="20"/>
        <v>10500</v>
      </c>
      <c r="J78" s="36">
        <f t="shared" si="15"/>
        <v>97.431198945079032</v>
      </c>
      <c r="K78" s="34">
        <v>946180</v>
      </c>
      <c r="L78" s="34">
        <v>0</v>
      </c>
      <c r="M78" s="34">
        <v>699124.84</v>
      </c>
      <c r="N78" s="35">
        <f t="shared" si="21"/>
        <v>247055.16000000003</v>
      </c>
      <c r="O78" s="36">
        <f t="shared" si="16"/>
        <v>73.889200786319719</v>
      </c>
      <c r="P78" s="34"/>
      <c r="Q78" s="34"/>
      <c r="R78" s="34"/>
      <c r="S78" s="35"/>
      <c r="T78" s="36"/>
      <c r="U78" s="34">
        <v>627480</v>
      </c>
      <c r="V78" s="34">
        <v>0</v>
      </c>
      <c r="W78" s="34">
        <v>253114.3</v>
      </c>
      <c r="X78" s="35">
        <f t="shared" si="22"/>
        <v>374365.7</v>
      </c>
      <c r="Y78" s="36">
        <f t="shared" si="17"/>
        <v>40.33822591955122</v>
      </c>
      <c r="Z78" s="35">
        <f t="shared" si="12"/>
        <v>3109331</v>
      </c>
      <c r="AA78" s="35">
        <f t="shared" si="23"/>
        <v>0</v>
      </c>
      <c r="AB78" s="35">
        <f t="shared" si="18"/>
        <v>2383500.1399999997</v>
      </c>
      <c r="AC78" s="35">
        <f t="shared" si="19"/>
        <v>725830.86000000034</v>
      </c>
      <c r="AD78" s="36">
        <f t="shared" si="13"/>
        <v>76.656365629776943</v>
      </c>
      <c r="AE78" s="38"/>
    </row>
    <row r="79" spans="1:31" s="39" customFormat="1" ht="21.75">
      <c r="A79" s="32">
        <v>70</v>
      </c>
      <c r="B79" s="33" t="s">
        <v>91</v>
      </c>
      <c r="C79" s="34">
        <v>860760</v>
      </c>
      <c r="D79" s="34">
        <v>786830</v>
      </c>
      <c r="E79" s="35">
        <v>572240</v>
      </c>
      <c r="F79" s="36">
        <f t="shared" si="14"/>
        <v>91.411078581718485</v>
      </c>
      <c r="G79" s="37">
        <v>255206</v>
      </c>
      <c r="H79" s="37">
        <v>234617.1</v>
      </c>
      <c r="I79" s="35">
        <f t="shared" si="20"/>
        <v>20588.899999999994</v>
      </c>
      <c r="J79" s="36">
        <f t="shared" si="15"/>
        <v>91.932438892502532</v>
      </c>
      <c r="K79" s="34">
        <v>1152612</v>
      </c>
      <c r="L79" s="34">
        <v>0</v>
      </c>
      <c r="M79" s="34">
        <v>1038187.91</v>
      </c>
      <c r="N79" s="35">
        <f t="shared" si="21"/>
        <v>114424.08999999997</v>
      </c>
      <c r="O79" s="36">
        <f t="shared" si="16"/>
        <v>90.072627215402932</v>
      </c>
      <c r="P79" s="34"/>
      <c r="Q79" s="34"/>
      <c r="R79" s="34"/>
      <c r="S79" s="35"/>
      <c r="T79" s="36"/>
      <c r="U79" s="34">
        <v>317830</v>
      </c>
      <c r="V79" s="34">
        <v>9000</v>
      </c>
      <c r="W79" s="34">
        <v>155749.5</v>
      </c>
      <c r="X79" s="35">
        <f t="shared" si="22"/>
        <v>153080.5</v>
      </c>
      <c r="Y79" s="36">
        <f t="shared" si="17"/>
        <v>49.004027310197273</v>
      </c>
      <c r="Z79" s="35">
        <f t="shared" si="12"/>
        <v>2586408</v>
      </c>
      <c r="AA79" s="35">
        <f t="shared" si="23"/>
        <v>9000</v>
      </c>
      <c r="AB79" s="35">
        <f t="shared" si="18"/>
        <v>2215384.5100000002</v>
      </c>
      <c r="AC79" s="35">
        <f t="shared" si="19"/>
        <v>362023.48999999976</v>
      </c>
      <c r="AD79" s="36">
        <f t="shared" si="13"/>
        <v>85.654873863675036</v>
      </c>
      <c r="AE79" s="38"/>
    </row>
    <row r="80" spans="1:31" s="39" customFormat="1" ht="21.75">
      <c r="A80" s="32">
        <v>71</v>
      </c>
      <c r="B80" s="33" t="s">
        <v>92</v>
      </c>
      <c r="C80" s="34">
        <v>865920</v>
      </c>
      <c r="D80" s="34">
        <v>793760</v>
      </c>
      <c r="E80" s="35">
        <v>577280</v>
      </c>
      <c r="F80" s="36">
        <f t="shared" si="14"/>
        <v>91.666666666666657</v>
      </c>
      <c r="G80" s="37">
        <v>347380</v>
      </c>
      <c r="H80" s="37">
        <v>342329.23</v>
      </c>
      <c r="I80" s="35">
        <f t="shared" si="20"/>
        <v>5050.7700000000186</v>
      </c>
      <c r="J80" s="36">
        <f t="shared" si="15"/>
        <v>98.546038919914778</v>
      </c>
      <c r="K80" s="34">
        <v>1193992</v>
      </c>
      <c r="L80" s="34">
        <v>60000</v>
      </c>
      <c r="M80" s="34">
        <v>993340.68</v>
      </c>
      <c r="N80" s="35">
        <f t="shared" si="21"/>
        <v>140651.31999999995</v>
      </c>
      <c r="O80" s="36">
        <f t="shared" si="16"/>
        <v>83.194919228939554</v>
      </c>
      <c r="P80" s="34"/>
      <c r="Q80" s="34"/>
      <c r="R80" s="34"/>
      <c r="S80" s="35"/>
      <c r="T80" s="36"/>
      <c r="U80" s="34">
        <v>339630</v>
      </c>
      <c r="V80" s="34">
        <v>0</v>
      </c>
      <c r="W80" s="34">
        <v>280780.28999999998</v>
      </c>
      <c r="X80" s="35">
        <f t="shared" si="22"/>
        <v>58849.710000000021</v>
      </c>
      <c r="Y80" s="36">
        <f t="shared" si="17"/>
        <v>82.672405264552594</v>
      </c>
      <c r="Z80" s="35">
        <f t="shared" si="12"/>
        <v>2746922</v>
      </c>
      <c r="AA80" s="35">
        <f t="shared" si="23"/>
        <v>60000</v>
      </c>
      <c r="AB80" s="35">
        <f t="shared" si="18"/>
        <v>2410210.2000000002</v>
      </c>
      <c r="AC80" s="35">
        <f t="shared" si="19"/>
        <v>276711.79999999981</v>
      </c>
      <c r="AD80" s="36">
        <f t="shared" si="13"/>
        <v>87.742214740717074</v>
      </c>
      <c r="AE80" s="38"/>
    </row>
    <row r="81" spans="1:31" s="39" customFormat="1" ht="21.75">
      <c r="A81" s="32">
        <v>72</v>
      </c>
      <c r="B81" s="33" t="s">
        <v>93</v>
      </c>
      <c r="C81" s="34">
        <v>466379.28</v>
      </c>
      <c r="D81" s="34">
        <v>421549.28</v>
      </c>
      <c r="E81" s="35">
        <v>341059.28</v>
      </c>
      <c r="F81" s="36">
        <f t="shared" si="14"/>
        <v>90.387651869954439</v>
      </c>
      <c r="G81" s="37">
        <v>343710</v>
      </c>
      <c r="H81" s="37">
        <v>305775</v>
      </c>
      <c r="I81" s="35">
        <f t="shared" si="20"/>
        <v>37935</v>
      </c>
      <c r="J81" s="36">
        <f t="shared" si="15"/>
        <v>88.963079340141391</v>
      </c>
      <c r="K81" s="34">
        <v>837480</v>
      </c>
      <c r="L81" s="34">
        <v>0</v>
      </c>
      <c r="M81" s="34">
        <v>691612.4</v>
      </c>
      <c r="N81" s="35">
        <f t="shared" si="21"/>
        <v>145867.59999999998</v>
      </c>
      <c r="O81" s="36">
        <f t="shared" si="16"/>
        <v>82.582557195395708</v>
      </c>
      <c r="P81" s="34"/>
      <c r="Q81" s="34"/>
      <c r="R81" s="34"/>
      <c r="S81" s="35"/>
      <c r="T81" s="36"/>
      <c r="U81" s="34">
        <v>380830</v>
      </c>
      <c r="V81" s="34">
        <v>5100</v>
      </c>
      <c r="W81" s="34">
        <v>211009.65</v>
      </c>
      <c r="X81" s="35">
        <f t="shared" si="22"/>
        <v>164720.35</v>
      </c>
      <c r="Y81" s="36">
        <f t="shared" si="17"/>
        <v>55.407832891316332</v>
      </c>
      <c r="Z81" s="35">
        <f t="shared" si="12"/>
        <v>2028399.28</v>
      </c>
      <c r="AA81" s="35">
        <f t="shared" si="23"/>
        <v>5100</v>
      </c>
      <c r="AB81" s="35">
        <f t="shared" si="18"/>
        <v>1629946.33</v>
      </c>
      <c r="AC81" s="35">
        <f t="shared" si="19"/>
        <v>393352.94999999995</v>
      </c>
      <c r="AD81" s="36">
        <f t="shared" si="13"/>
        <v>80.35628616472394</v>
      </c>
      <c r="AE81" s="38"/>
    </row>
    <row r="82" spans="1:31" s="39" customFormat="1" ht="21.75">
      <c r="A82" s="32">
        <v>73</v>
      </c>
      <c r="B82" s="33" t="s">
        <v>94</v>
      </c>
      <c r="C82" s="34">
        <v>1255770</v>
      </c>
      <c r="D82" s="34">
        <v>1146780</v>
      </c>
      <c r="E82" s="35">
        <v>834690</v>
      </c>
      <c r="F82" s="36">
        <f t="shared" si="14"/>
        <v>91.320862896868064</v>
      </c>
      <c r="G82" s="37">
        <v>506220</v>
      </c>
      <c r="H82" s="37">
        <v>471881</v>
      </c>
      <c r="I82" s="35">
        <f t="shared" si="20"/>
        <v>34339</v>
      </c>
      <c r="J82" s="36">
        <f t="shared" si="15"/>
        <v>93.216585674212794</v>
      </c>
      <c r="K82" s="34">
        <v>841829</v>
      </c>
      <c r="L82" s="34">
        <v>0</v>
      </c>
      <c r="M82" s="34">
        <v>586356.11</v>
      </c>
      <c r="N82" s="35">
        <f t="shared" si="21"/>
        <v>255472.89</v>
      </c>
      <c r="O82" s="36">
        <f t="shared" si="16"/>
        <v>69.652638481211739</v>
      </c>
      <c r="P82" s="34"/>
      <c r="Q82" s="34"/>
      <c r="R82" s="34"/>
      <c r="S82" s="35"/>
      <c r="T82" s="36"/>
      <c r="U82" s="34">
        <v>302255</v>
      </c>
      <c r="V82" s="34">
        <v>0</v>
      </c>
      <c r="W82" s="34">
        <v>132660</v>
      </c>
      <c r="X82" s="35">
        <f t="shared" si="22"/>
        <v>169595</v>
      </c>
      <c r="Y82" s="36">
        <f t="shared" si="17"/>
        <v>43.890092802435035</v>
      </c>
      <c r="Z82" s="35">
        <f t="shared" si="12"/>
        <v>2906074</v>
      </c>
      <c r="AA82" s="35">
        <f t="shared" si="23"/>
        <v>0</v>
      </c>
      <c r="AB82" s="35">
        <f t="shared" si="18"/>
        <v>2337677.11</v>
      </c>
      <c r="AC82" s="35">
        <f t="shared" si="19"/>
        <v>568396.89000000013</v>
      </c>
      <c r="AD82" s="36">
        <f t="shared" si="13"/>
        <v>80.44107307659749</v>
      </c>
      <c r="AE82" s="38"/>
    </row>
    <row r="83" spans="1:31" s="39" customFormat="1" ht="21.75">
      <c r="A83" s="32">
        <v>74</v>
      </c>
      <c r="B83" s="33" t="s">
        <v>95</v>
      </c>
      <c r="C83" s="34">
        <v>988590</v>
      </c>
      <c r="D83" s="34">
        <v>904580</v>
      </c>
      <c r="E83" s="35">
        <v>658760</v>
      </c>
      <c r="F83" s="36">
        <f t="shared" si="14"/>
        <v>91.502038256506751</v>
      </c>
      <c r="G83" s="37">
        <v>358665</v>
      </c>
      <c r="H83" s="37">
        <v>331715</v>
      </c>
      <c r="I83" s="35">
        <f t="shared" si="20"/>
        <v>26950</v>
      </c>
      <c r="J83" s="36">
        <f t="shared" si="15"/>
        <v>92.486024563311162</v>
      </c>
      <c r="K83" s="34">
        <v>822307</v>
      </c>
      <c r="L83" s="34">
        <v>28000</v>
      </c>
      <c r="M83" s="34">
        <v>589048.26</v>
      </c>
      <c r="N83" s="35">
        <f t="shared" si="21"/>
        <v>205258.74</v>
      </c>
      <c r="O83" s="36">
        <f t="shared" si="16"/>
        <v>71.633618587705087</v>
      </c>
      <c r="P83" s="34"/>
      <c r="Q83" s="34"/>
      <c r="R83" s="34"/>
      <c r="S83" s="35"/>
      <c r="T83" s="36"/>
      <c r="U83" s="34">
        <v>346013</v>
      </c>
      <c r="V83" s="34">
        <v>39000</v>
      </c>
      <c r="W83" s="34">
        <v>175699</v>
      </c>
      <c r="X83" s="35">
        <f t="shared" si="22"/>
        <v>131314</v>
      </c>
      <c r="Y83" s="36">
        <f t="shared" si="17"/>
        <v>50.778149953903466</v>
      </c>
      <c r="Z83" s="35">
        <f t="shared" si="12"/>
        <v>2515575</v>
      </c>
      <c r="AA83" s="35">
        <f t="shared" si="23"/>
        <v>67000</v>
      </c>
      <c r="AB83" s="35">
        <f t="shared" si="18"/>
        <v>2001042.26</v>
      </c>
      <c r="AC83" s="35">
        <f t="shared" si="19"/>
        <v>447532.74</v>
      </c>
      <c r="AD83" s="36">
        <f t="shared" si="13"/>
        <v>79.546118084334594</v>
      </c>
      <c r="AE83" s="38"/>
    </row>
    <row r="84" spans="1:31" s="39" customFormat="1" ht="21.75">
      <c r="A84" s="32">
        <v>75</v>
      </c>
      <c r="B84" s="33" t="s">
        <v>96</v>
      </c>
      <c r="C84" s="34">
        <v>803760</v>
      </c>
      <c r="D84" s="34">
        <v>737860</v>
      </c>
      <c r="E84" s="35">
        <v>535600</v>
      </c>
      <c r="F84" s="36">
        <f t="shared" si="14"/>
        <v>91.801035134866126</v>
      </c>
      <c r="G84" s="37">
        <v>236315</v>
      </c>
      <c r="H84" s="37">
        <v>200339</v>
      </c>
      <c r="I84" s="35">
        <f t="shared" si="20"/>
        <v>35976</v>
      </c>
      <c r="J84" s="36">
        <f t="shared" si="15"/>
        <v>84.776252036476734</v>
      </c>
      <c r="K84" s="34">
        <v>862478</v>
      </c>
      <c r="L84" s="34">
        <v>0</v>
      </c>
      <c r="M84" s="34">
        <v>521879.82</v>
      </c>
      <c r="N84" s="35">
        <f t="shared" si="21"/>
        <v>340598.18</v>
      </c>
      <c r="O84" s="36">
        <f t="shared" si="16"/>
        <v>60.509348644255276</v>
      </c>
      <c r="P84" s="34"/>
      <c r="Q84" s="34"/>
      <c r="R84" s="34"/>
      <c r="S84" s="35"/>
      <c r="T84" s="36"/>
      <c r="U84" s="34">
        <v>232907</v>
      </c>
      <c r="V84" s="34">
        <v>0</v>
      </c>
      <c r="W84" s="34">
        <v>36235</v>
      </c>
      <c r="X84" s="35">
        <f t="shared" si="22"/>
        <v>196672</v>
      </c>
      <c r="Y84" s="36">
        <f t="shared" si="17"/>
        <v>15.55771187641419</v>
      </c>
      <c r="Z84" s="35">
        <f t="shared" si="12"/>
        <v>2135460</v>
      </c>
      <c r="AA84" s="35">
        <f t="shared" si="23"/>
        <v>0</v>
      </c>
      <c r="AB84" s="35">
        <f t="shared" si="18"/>
        <v>1496313.82</v>
      </c>
      <c r="AC84" s="35">
        <f t="shared" si="19"/>
        <v>639146.17999999993</v>
      </c>
      <c r="AD84" s="36">
        <f t="shared" si="13"/>
        <v>70.069859421389296</v>
      </c>
      <c r="AE84" s="38"/>
    </row>
    <row r="85" spans="1:31" s="39" customFormat="1" ht="21.75">
      <c r="A85" s="32">
        <v>76</v>
      </c>
      <c r="B85" s="32" t="s">
        <v>97</v>
      </c>
      <c r="C85" s="34">
        <v>294120</v>
      </c>
      <c r="D85" s="34">
        <v>269610</v>
      </c>
      <c r="E85" s="35">
        <v>196080</v>
      </c>
      <c r="F85" s="36">
        <f t="shared" si="14"/>
        <v>91.666666666666657</v>
      </c>
      <c r="G85" s="37">
        <v>271336</v>
      </c>
      <c r="H85" s="37">
        <v>255022.82</v>
      </c>
      <c r="I85" s="35">
        <f t="shared" si="20"/>
        <v>16313.179999999993</v>
      </c>
      <c r="J85" s="36">
        <f t="shared" si="15"/>
        <v>93.987830586431585</v>
      </c>
      <c r="K85" s="34">
        <v>696144</v>
      </c>
      <c r="L85" s="34">
        <v>0</v>
      </c>
      <c r="M85" s="49">
        <v>570893.13</v>
      </c>
      <c r="N85" s="35">
        <f t="shared" si="21"/>
        <v>125250.87</v>
      </c>
      <c r="O85" s="36">
        <f t="shared" si="16"/>
        <v>82.007907846652415</v>
      </c>
      <c r="P85" s="34"/>
      <c r="Q85" s="34"/>
      <c r="R85" s="34"/>
      <c r="S85" s="35"/>
      <c r="T85" s="36"/>
      <c r="U85" s="34">
        <v>317830</v>
      </c>
      <c r="V85" s="34">
        <v>0</v>
      </c>
      <c r="W85" s="34">
        <v>240521.5</v>
      </c>
      <c r="X85" s="35">
        <f t="shared" si="22"/>
        <v>77308.5</v>
      </c>
      <c r="Y85" s="36">
        <f t="shared" si="17"/>
        <v>75.676147626089417</v>
      </c>
      <c r="Z85" s="35">
        <f t="shared" si="12"/>
        <v>1579430</v>
      </c>
      <c r="AA85" s="35">
        <f t="shared" si="23"/>
        <v>0</v>
      </c>
      <c r="AB85" s="35">
        <f t="shared" si="18"/>
        <v>1336047.45</v>
      </c>
      <c r="AC85" s="35">
        <f t="shared" si="19"/>
        <v>243382.55000000005</v>
      </c>
      <c r="AD85" s="36">
        <f t="shared" si="13"/>
        <v>84.590482009332476</v>
      </c>
      <c r="AE85" s="38"/>
    </row>
    <row r="86" spans="1:31" s="39" customFormat="1" ht="21.75">
      <c r="A86" s="50"/>
      <c r="B86" s="50"/>
      <c r="C86" s="51"/>
      <c r="D86" s="51"/>
      <c r="E86" s="51"/>
      <c r="F86" s="52"/>
      <c r="G86" s="53"/>
      <c r="H86" s="53"/>
      <c r="I86" s="53"/>
      <c r="J86" s="52"/>
      <c r="K86" s="51"/>
      <c r="L86" s="51"/>
      <c r="M86" s="51"/>
      <c r="N86" s="51"/>
      <c r="O86" s="52"/>
      <c r="P86" s="51"/>
      <c r="Q86" s="51"/>
      <c r="R86" s="51"/>
      <c r="S86" s="51"/>
      <c r="T86" s="52"/>
      <c r="U86" s="51"/>
      <c r="V86" s="51"/>
      <c r="W86" s="51"/>
      <c r="X86" s="51"/>
      <c r="Y86" s="54"/>
      <c r="Z86" s="54"/>
      <c r="AA86" s="54"/>
      <c r="AB86" s="54"/>
      <c r="AC86" s="54"/>
      <c r="AD86" s="54"/>
    </row>
    <row r="87" spans="1:31" ht="21.75">
      <c r="Y87" s="55" t="s">
        <v>98</v>
      </c>
      <c r="Z87" s="55"/>
      <c r="AA87" s="55"/>
      <c r="AB87" s="55"/>
      <c r="AC87" s="55"/>
      <c r="AD87" s="55"/>
    </row>
  </sheetData>
  <mergeCells count="18">
    <mergeCell ref="Y86:AD86"/>
    <mergeCell ref="Y87:AD87"/>
    <mergeCell ref="C6:F6"/>
    <mergeCell ref="G6:J6"/>
    <mergeCell ref="K6:O6"/>
    <mergeCell ref="P6:T6"/>
    <mergeCell ref="U6:Y6"/>
    <mergeCell ref="Z6:AD6"/>
    <mergeCell ref="A1:AD1"/>
    <mergeCell ref="A2:AD2"/>
    <mergeCell ref="A3:AD3"/>
    <mergeCell ref="A5:A8"/>
    <mergeCell ref="B5:B8"/>
    <mergeCell ref="C5:J5"/>
    <mergeCell ref="K5:O5"/>
    <mergeCell ref="P5:T5"/>
    <mergeCell ref="U5:Y5"/>
    <mergeCell ref="Z5:AD5"/>
  </mergeCells>
  <pageMargins left="0.15748031496062992" right="0.15748031496062992" top="0.35433070866141736" bottom="0.35433070866141736" header="0.31496062992125984" footer="0.31496062992125984"/>
  <pageSetup paperSize="9" scale="5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ทสจ. </vt:lpstr>
      <vt:lpstr>'ทสจ. '!Print_Titles</vt:lpstr>
    </vt:vector>
  </TitlesOfParts>
  <Company>KhonKaen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2021-09-06T08:29:59Z</dcterms:created>
  <dcterms:modified xsi:type="dcterms:W3CDTF">2021-09-06T08:30:10Z</dcterms:modified>
</cp:coreProperties>
</file>