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15" windowWidth="19860" windowHeight="6600"/>
  </bookViews>
  <sheets>
    <sheet name="ทสจ. " sheetId="1" r:id="rId1"/>
  </sheets>
  <definedNames>
    <definedName name="_xlnm.Print_Titles" localSheetId="0">'ทสจ. '!$5:$8</definedName>
  </definedNames>
  <calcPr calcId="124519" fullCalcOnLoad="1"/>
</workbook>
</file>

<file path=xl/calcChain.xml><?xml version="1.0" encoding="utf-8"?>
<calcChain xmlns="http://schemas.openxmlformats.org/spreadsheetml/2006/main">
  <c r="AB85" i="1"/>
  <c r="AD85" s="1"/>
  <c r="AA85"/>
  <c r="Z85"/>
  <c r="AC85" s="1"/>
  <c r="Y85"/>
  <c r="X85"/>
  <c r="O85"/>
  <c r="N85"/>
  <c r="J85"/>
  <c r="I85"/>
  <c r="F85"/>
  <c r="AB84"/>
  <c r="AD84" s="1"/>
  <c r="AA84"/>
  <c r="Z84"/>
  <c r="AC84" s="1"/>
  <c r="Y84"/>
  <c r="X84"/>
  <c r="O84"/>
  <c r="N84"/>
  <c r="J84"/>
  <c r="I84"/>
  <c r="F84"/>
  <c r="AB83"/>
  <c r="AD83" s="1"/>
  <c r="AA83"/>
  <c r="Z83"/>
  <c r="AC83" s="1"/>
  <c r="Y83"/>
  <c r="X83"/>
  <c r="O83"/>
  <c r="N83"/>
  <c r="J83"/>
  <c r="I83"/>
  <c r="F83"/>
  <c r="AB82"/>
  <c r="AD82" s="1"/>
  <c r="AA82"/>
  <c r="Z82"/>
  <c r="AC82" s="1"/>
  <c r="Y82"/>
  <c r="X82"/>
  <c r="T82"/>
  <c r="O82"/>
  <c r="N82"/>
  <c r="J82"/>
  <c r="I82"/>
  <c r="F82"/>
  <c r="AB81"/>
  <c r="AD81" s="1"/>
  <c r="AA81"/>
  <c r="AC81" s="1"/>
  <c r="Z81"/>
  <c r="Y81"/>
  <c r="X81"/>
  <c r="O81"/>
  <c r="N81"/>
  <c r="J81"/>
  <c r="I81"/>
  <c r="F81"/>
  <c r="AB80"/>
  <c r="AD80" s="1"/>
  <c r="AA80"/>
  <c r="AC80" s="1"/>
  <c r="Z80"/>
  <c r="Y80"/>
  <c r="X80"/>
  <c r="O80"/>
  <c r="N80"/>
  <c r="J80"/>
  <c r="I80"/>
  <c r="F80"/>
  <c r="AB79"/>
  <c r="AD79" s="1"/>
  <c r="AA79"/>
  <c r="AC79" s="1"/>
  <c r="Z79"/>
  <c r="Y79"/>
  <c r="X79"/>
  <c r="O79"/>
  <c r="N79"/>
  <c r="J79"/>
  <c r="I79"/>
  <c r="F79"/>
  <c r="AB78"/>
  <c r="AD78" s="1"/>
  <c r="AA78"/>
  <c r="AC78" s="1"/>
  <c r="Z78"/>
  <c r="Y78"/>
  <c r="X78"/>
  <c r="O78"/>
  <c r="N78"/>
  <c r="J78"/>
  <c r="I78"/>
  <c r="F78"/>
  <c r="AB77"/>
  <c r="AD77" s="1"/>
  <c r="AA77"/>
  <c r="AC77" s="1"/>
  <c r="Z77"/>
  <c r="Y77"/>
  <c r="X77"/>
  <c r="O77"/>
  <c r="N77"/>
  <c r="J77"/>
  <c r="I77"/>
  <c r="F77"/>
  <c r="AB76"/>
  <c r="AD76" s="1"/>
  <c r="AA76"/>
  <c r="AC76" s="1"/>
  <c r="Z76"/>
  <c r="Y76"/>
  <c r="X76"/>
  <c r="O76"/>
  <c r="N76"/>
  <c r="J76"/>
  <c r="I76"/>
  <c r="F76"/>
  <c r="AB75"/>
  <c r="AD75" s="1"/>
  <c r="AA75"/>
  <c r="AC75" s="1"/>
  <c r="Z75"/>
  <c r="Y75"/>
  <c r="X75"/>
  <c r="T75"/>
  <c r="O75"/>
  <c r="N75"/>
  <c r="J75"/>
  <c r="I75"/>
  <c r="F75"/>
  <c r="AB74"/>
  <c r="AD74" s="1"/>
  <c r="AA74"/>
  <c r="Z74"/>
  <c r="AC74" s="1"/>
  <c r="Y74"/>
  <c r="X74"/>
  <c r="O74"/>
  <c r="N74"/>
  <c r="J74"/>
  <c r="I74"/>
  <c r="F74"/>
  <c r="AB73"/>
  <c r="AD73" s="1"/>
  <c r="AA73"/>
  <c r="Z73"/>
  <c r="AC73" s="1"/>
  <c r="Y73"/>
  <c r="X73"/>
  <c r="T73"/>
  <c r="O73"/>
  <c r="N73"/>
  <c r="J73"/>
  <c r="I73"/>
  <c r="F73"/>
  <c r="AB72"/>
  <c r="AD72" s="1"/>
  <c r="AA72"/>
  <c r="AC72" s="1"/>
  <c r="Z72"/>
  <c r="Y72"/>
  <c r="X72"/>
  <c r="O72"/>
  <c r="N72"/>
  <c r="J72"/>
  <c r="I72"/>
  <c r="F72"/>
  <c r="AB71"/>
  <c r="AD71" s="1"/>
  <c r="AA71"/>
  <c r="AC71" s="1"/>
  <c r="Z71"/>
  <c r="Y71"/>
  <c r="X71"/>
  <c r="T71"/>
  <c r="O71"/>
  <c r="N71"/>
  <c r="J71"/>
  <c r="I71"/>
  <c r="F71"/>
  <c r="AB70"/>
  <c r="AD70" s="1"/>
  <c r="AA70"/>
  <c r="Z70"/>
  <c r="AC70" s="1"/>
  <c r="Y70"/>
  <c r="X70"/>
  <c r="T70"/>
  <c r="O70"/>
  <c r="N70"/>
  <c r="J70"/>
  <c r="I70"/>
  <c r="F70"/>
  <c r="AB69"/>
  <c r="AD69" s="1"/>
  <c r="AA69"/>
  <c r="AC69" s="1"/>
  <c r="Z69"/>
  <c r="Y69"/>
  <c r="X69"/>
  <c r="O69"/>
  <c r="N69"/>
  <c r="J69"/>
  <c r="I69"/>
  <c r="F69"/>
  <c r="AB68"/>
  <c r="AD68" s="1"/>
  <c r="AA68"/>
  <c r="AC68" s="1"/>
  <c r="Z68"/>
  <c r="Y68"/>
  <c r="X68"/>
  <c r="O68"/>
  <c r="N68"/>
  <c r="J68"/>
  <c r="I68"/>
  <c r="F68"/>
  <c r="AB67"/>
  <c r="AD67" s="1"/>
  <c r="AA67"/>
  <c r="AC67" s="1"/>
  <c r="Z67"/>
  <c r="Y67"/>
  <c r="X67"/>
  <c r="T67"/>
  <c r="O67"/>
  <c r="N67"/>
  <c r="J67"/>
  <c r="I67"/>
  <c r="F67"/>
  <c r="AB66"/>
  <c r="AD66" s="1"/>
  <c r="AA66"/>
  <c r="Z66"/>
  <c r="AC66" s="1"/>
  <c r="Y66"/>
  <c r="X66"/>
  <c r="O66"/>
  <c r="N66"/>
  <c r="J66"/>
  <c r="I66"/>
  <c r="F66"/>
  <c r="AB65"/>
  <c r="AD65" s="1"/>
  <c r="AA65"/>
  <c r="Z65"/>
  <c r="AC65" s="1"/>
  <c r="Y65"/>
  <c r="X65"/>
  <c r="O65"/>
  <c r="N65"/>
  <c r="J65"/>
  <c r="I65"/>
  <c r="F65"/>
  <c r="AB64"/>
  <c r="AD64" s="1"/>
  <c r="AA64"/>
  <c r="Z64"/>
  <c r="AC64" s="1"/>
  <c r="Y64"/>
  <c r="X64"/>
  <c r="O64"/>
  <c r="N64"/>
  <c r="J64"/>
  <c r="I64"/>
  <c r="F64"/>
  <c r="AB63"/>
  <c r="AD63" s="1"/>
  <c r="AA63"/>
  <c r="Z63"/>
  <c r="AC63" s="1"/>
  <c r="Y63"/>
  <c r="X63"/>
  <c r="T63"/>
  <c r="O63"/>
  <c r="N63"/>
  <c r="J63"/>
  <c r="I63"/>
  <c r="F63"/>
  <c r="AB62"/>
  <c r="AD62" s="1"/>
  <c r="AA62"/>
  <c r="AC62" s="1"/>
  <c r="Z62"/>
  <c r="Y62"/>
  <c r="X62"/>
  <c r="O62"/>
  <c r="N62"/>
  <c r="J62"/>
  <c r="I62"/>
  <c r="F62"/>
  <c r="AB61"/>
  <c r="AD61" s="1"/>
  <c r="AA61"/>
  <c r="AC61" s="1"/>
  <c r="Z61"/>
  <c r="Y61"/>
  <c r="X61"/>
  <c r="O61"/>
  <c r="N61"/>
  <c r="J61"/>
  <c r="I61"/>
  <c r="F61"/>
  <c r="AB60"/>
  <c r="AD60" s="1"/>
  <c r="AA60"/>
  <c r="AC60" s="1"/>
  <c r="Z60"/>
  <c r="Y60"/>
  <c r="X60"/>
  <c r="T60"/>
  <c r="O60"/>
  <c r="N60"/>
  <c r="J60"/>
  <c r="I60"/>
  <c r="F60"/>
  <c r="AB59"/>
  <c r="AD59" s="1"/>
  <c r="AA59"/>
  <c r="Z59"/>
  <c r="AC59" s="1"/>
  <c r="Y59"/>
  <c r="X59"/>
  <c r="T59"/>
  <c r="O59"/>
  <c r="N59"/>
  <c r="J59"/>
  <c r="I59"/>
  <c r="F59"/>
  <c r="AB58"/>
  <c r="AD58" s="1"/>
  <c r="AA58"/>
  <c r="AC58" s="1"/>
  <c r="Z58"/>
  <c r="Y58"/>
  <c r="X58"/>
  <c r="O58"/>
  <c r="N58"/>
  <c r="J58"/>
  <c r="I58"/>
  <c r="F58"/>
  <c r="AB57"/>
  <c r="AD57" s="1"/>
  <c r="AA57"/>
  <c r="AC57" s="1"/>
  <c r="Z57"/>
  <c r="Y57"/>
  <c r="X57"/>
  <c r="T57"/>
  <c r="O57"/>
  <c r="N57"/>
  <c r="J57"/>
  <c r="I57"/>
  <c r="F57"/>
  <c r="AB56"/>
  <c r="AD56" s="1"/>
  <c r="AA56"/>
  <c r="Z56"/>
  <c r="AC56" s="1"/>
  <c r="Y56"/>
  <c r="X56"/>
  <c r="O56"/>
  <c r="N56"/>
  <c r="J56"/>
  <c r="I56"/>
  <c r="F56"/>
  <c r="AB55"/>
  <c r="AD55" s="1"/>
  <c r="AA55"/>
  <c r="Z55"/>
  <c r="AC55" s="1"/>
  <c r="Y55"/>
  <c r="X55"/>
  <c r="O55"/>
  <c r="N55"/>
  <c r="J55"/>
  <c r="I55"/>
  <c r="F55"/>
  <c r="AB54"/>
  <c r="AD54" s="1"/>
  <c r="AA54"/>
  <c r="Z54"/>
  <c r="AC54" s="1"/>
  <c r="Y54"/>
  <c r="X54"/>
  <c r="O54"/>
  <c r="N54"/>
  <c r="J54"/>
  <c r="I54"/>
  <c r="F54"/>
  <c r="AB53"/>
  <c r="AD53" s="1"/>
  <c r="AA53"/>
  <c r="Z53"/>
  <c r="AC53" s="1"/>
  <c r="Y53"/>
  <c r="X53"/>
  <c r="O53"/>
  <c r="N53"/>
  <c r="J53"/>
  <c r="I53"/>
  <c r="F53"/>
  <c r="AB52"/>
  <c r="AD52" s="1"/>
  <c r="AA52"/>
  <c r="Z52"/>
  <c r="AC52" s="1"/>
  <c r="Y52"/>
  <c r="X52"/>
  <c r="O52"/>
  <c r="N52"/>
  <c r="J52"/>
  <c r="I52"/>
  <c r="F52"/>
  <c r="AB51"/>
  <c r="AD51" s="1"/>
  <c r="AA51"/>
  <c r="Z51"/>
  <c r="AC51" s="1"/>
  <c r="Y51"/>
  <c r="X51"/>
  <c r="O51"/>
  <c r="N51"/>
  <c r="J51"/>
  <c r="I51"/>
  <c r="F51"/>
  <c r="AB50"/>
  <c r="AD50" s="1"/>
  <c r="AA50"/>
  <c r="Z50"/>
  <c r="AC50" s="1"/>
  <c r="Y50"/>
  <c r="X50"/>
  <c r="O50"/>
  <c r="N50"/>
  <c r="J50"/>
  <c r="I50"/>
  <c r="F50"/>
  <c r="AB49"/>
  <c r="AD49" s="1"/>
  <c r="AA49"/>
  <c r="Z49"/>
  <c r="AC49" s="1"/>
  <c r="Y49"/>
  <c r="X49"/>
  <c r="T49"/>
  <c r="O49"/>
  <c r="N49"/>
  <c r="J49"/>
  <c r="I49"/>
  <c r="F49"/>
  <c r="AB48"/>
  <c r="AD48" s="1"/>
  <c r="AA48"/>
  <c r="AC48" s="1"/>
  <c r="Z48"/>
  <c r="Y48"/>
  <c r="X48"/>
  <c r="T48"/>
  <c r="S48"/>
  <c r="O48"/>
  <c r="N48"/>
  <c r="J48"/>
  <c r="I48"/>
  <c r="F48"/>
  <c r="AB47"/>
  <c r="AD47" s="1"/>
  <c r="AA47"/>
  <c r="AC47" s="1"/>
  <c r="Z47"/>
  <c r="Y47"/>
  <c r="X47"/>
  <c r="T47"/>
  <c r="O47"/>
  <c r="N47"/>
  <c r="J47"/>
  <c r="I47"/>
  <c r="F47"/>
  <c r="AB46"/>
  <c r="AD46" s="1"/>
  <c r="Z46"/>
  <c r="AC46" s="1"/>
  <c r="Y46"/>
  <c r="X46"/>
  <c r="V46"/>
  <c r="AA46" s="1"/>
  <c r="AA9" s="1"/>
  <c r="T46"/>
  <c r="O46"/>
  <c r="N46"/>
  <c r="J46"/>
  <c r="I46"/>
  <c r="F46"/>
  <c r="AB45"/>
  <c r="AD45" s="1"/>
  <c r="AA45"/>
  <c r="Z45"/>
  <c r="AC45" s="1"/>
  <c r="Y45"/>
  <c r="X45"/>
  <c r="O45"/>
  <c r="N45"/>
  <c r="J45"/>
  <c r="I45"/>
  <c r="F45"/>
  <c r="AB44"/>
  <c r="AD44" s="1"/>
  <c r="AA44"/>
  <c r="Z44"/>
  <c r="AC44" s="1"/>
  <c r="Y44"/>
  <c r="X44"/>
  <c r="O44"/>
  <c r="N44"/>
  <c r="J44"/>
  <c r="I44"/>
  <c r="F44"/>
  <c r="AB43"/>
  <c r="AD43" s="1"/>
  <c r="AA43"/>
  <c r="Z43"/>
  <c r="AC43" s="1"/>
  <c r="Y43"/>
  <c r="X43"/>
  <c r="O43"/>
  <c r="N43"/>
  <c r="J43"/>
  <c r="I43"/>
  <c r="F43"/>
  <c r="AB42"/>
  <c r="AD42" s="1"/>
  <c r="AA42"/>
  <c r="Z42"/>
  <c r="AC42" s="1"/>
  <c r="Y42"/>
  <c r="X42"/>
  <c r="O42"/>
  <c r="N42"/>
  <c r="J42"/>
  <c r="I42"/>
  <c r="F42"/>
  <c r="AB41"/>
  <c r="AD41" s="1"/>
  <c r="AA41"/>
  <c r="Z41"/>
  <c r="AC41" s="1"/>
  <c r="Y41"/>
  <c r="X41"/>
  <c r="S41"/>
  <c r="O41"/>
  <c r="N41"/>
  <c r="J41"/>
  <c r="I41"/>
  <c r="F41"/>
  <c r="AB40"/>
  <c r="AD40" s="1"/>
  <c r="AA40"/>
  <c r="AC40" s="1"/>
  <c r="Z40"/>
  <c r="Y40"/>
  <c r="X40"/>
  <c r="O40"/>
  <c r="N40"/>
  <c r="J40"/>
  <c r="I40"/>
  <c r="F40"/>
  <c r="AB39"/>
  <c r="AD39" s="1"/>
  <c r="AA39"/>
  <c r="AC39" s="1"/>
  <c r="Z39"/>
  <c r="Y39"/>
  <c r="X39"/>
  <c r="O39"/>
  <c r="N39"/>
  <c r="J39"/>
  <c r="I39"/>
  <c r="F39"/>
  <c r="AB38"/>
  <c r="AD38" s="1"/>
  <c r="AA38"/>
  <c r="AC38" s="1"/>
  <c r="Z38"/>
  <c r="Y38"/>
  <c r="X38"/>
  <c r="S38"/>
  <c r="O38"/>
  <c r="N38"/>
  <c r="J38"/>
  <c r="I38"/>
  <c r="F38"/>
  <c r="AB37"/>
  <c r="AD37" s="1"/>
  <c r="AA37"/>
  <c r="Z37"/>
  <c r="AC37" s="1"/>
  <c r="Y37"/>
  <c r="X37"/>
  <c r="O37"/>
  <c r="N37"/>
  <c r="J37"/>
  <c r="I37"/>
  <c r="F37"/>
  <c r="AB36"/>
  <c r="AD36" s="1"/>
  <c r="AA36"/>
  <c r="Z36"/>
  <c r="AC36" s="1"/>
  <c r="Y36"/>
  <c r="X36"/>
  <c r="S36"/>
  <c r="O36"/>
  <c r="N36"/>
  <c r="J36"/>
  <c r="I36"/>
  <c r="F36"/>
  <c r="AB35"/>
  <c r="AD35" s="1"/>
  <c r="AA35"/>
  <c r="AC35" s="1"/>
  <c r="Z35"/>
  <c r="Y35"/>
  <c r="X35"/>
  <c r="O35"/>
  <c r="N35"/>
  <c r="J35"/>
  <c r="I35"/>
  <c r="F35"/>
  <c r="AB34"/>
  <c r="AD34" s="1"/>
  <c r="AA34"/>
  <c r="AC34" s="1"/>
  <c r="Z34"/>
  <c r="Y34"/>
  <c r="X34"/>
  <c r="O34"/>
  <c r="N34"/>
  <c r="J34"/>
  <c r="I34"/>
  <c r="F34"/>
  <c r="AB33"/>
  <c r="AD33" s="1"/>
  <c r="AA33"/>
  <c r="AC33" s="1"/>
  <c r="Z33"/>
  <c r="Y33"/>
  <c r="X33"/>
  <c r="S33"/>
  <c r="O33"/>
  <c r="N33"/>
  <c r="J33"/>
  <c r="I33"/>
  <c r="F33"/>
  <c r="AB32"/>
  <c r="AD32" s="1"/>
  <c r="AA32"/>
  <c r="Z32"/>
  <c r="AC32" s="1"/>
  <c r="Y32"/>
  <c r="X32"/>
  <c r="T32"/>
  <c r="O32"/>
  <c r="N32"/>
  <c r="J32"/>
  <c r="I32"/>
  <c r="F32"/>
  <c r="AB31"/>
  <c r="AD31" s="1"/>
  <c r="AA31"/>
  <c r="AC31" s="1"/>
  <c r="Z31"/>
  <c r="Y31"/>
  <c r="X31"/>
  <c r="O31"/>
  <c r="N31"/>
  <c r="J31"/>
  <c r="I31"/>
  <c r="F31"/>
  <c r="AB30"/>
  <c r="AD30" s="1"/>
  <c r="AA30"/>
  <c r="AC30" s="1"/>
  <c r="Z30"/>
  <c r="Y30"/>
  <c r="X30"/>
  <c r="O30"/>
  <c r="N30"/>
  <c r="J30"/>
  <c r="I30"/>
  <c r="F30"/>
  <c r="AB29"/>
  <c r="AD29" s="1"/>
  <c r="AA29"/>
  <c r="AC29" s="1"/>
  <c r="Z29"/>
  <c r="Y29"/>
  <c r="X29"/>
  <c r="T29"/>
  <c r="S29"/>
  <c r="O29"/>
  <c r="N29"/>
  <c r="J29"/>
  <c r="I29"/>
  <c r="F29"/>
  <c r="AB28"/>
  <c r="AD28" s="1"/>
  <c r="AA28"/>
  <c r="AC28" s="1"/>
  <c r="Z28"/>
  <c r="Y28"/>
  <c r="X28"/>
  <c r="O28"/>
  <c r="N28"/>
  <c r="J28"/>
  <c r="I28"/>
  <c r="F28"/>
  <c r="AB27"/>
  <c r="AD27" s="1"/>
  <c r="AA27"/>
  <c r="AC27" s="1"/>
  <c r="Z27"/>
  <c r="Y27"/>
  <c r="X27"/>
  <c r="T27"/>
  <c r="O27"/>
  <c r="N27"/>
  <c r="J27"/>
  <c r="I27"/>
  <c r="F27"/>
  <c r="AB26"/>
  <c r="AD26" s="1"/>
  <c r="AA26"/>
  <c r="Z26"/>
  <c r="AC26" s="1"/>
  <c r="Y26"/>
  <c r="X26"/>
  <c r="O26"/>
  <c r="N26"/>
  <c r="J26"/>
  <c r="I26"/>
  <c r="F26"/>
  <c r="AB25"/>
  <c r="AD25" s="1"/>
  <c r="AA25"/>
  <c r="Z25"/>
  <c r="AC25" s="1"/>
  <c r="Y25"/>
  <c r="X25"/>
  <c r="O25"/>
  <c r="N25"/>
  <c r="J25"/>
  <c r="I25"/>
  <c r="F25"/>
  <c r="AB24"/>
  <c r="AD24" s="1"/>
  <c r="AA24"/>
  <c r="Z24"/>
  <c r="AC24" s="1"/>
  <c r="Y24"/>
  <c r="X24"/>
  <c r="T24"/>
  <c r="O24"/>
  <c r="N24"/>
  <c r="J24"/>
  <c r="I24"/>
  <c r="F24"/>
  <c r="AB23"/>
  <c r="AD23" s="1"/>
  <c r="AA23"/>
  <c r="AC23" s="1"/>
  <c r="Z23"/>
  <c r="Y23"/>
  <c r="X23"/>
  <c r="T23"/>
  <c r="O23"/>
  <c r="N23"/>
  <c r="J23"/>
  <c r="I23"/>
  <c r="F23"/>
  <c r="AB22"/>
  <c r="AD22" s="1"/>
  <c r="AA22"/>
  <c r="Z22"/>
  <c r="AC22" s="1"/>
  <c r="Y22"/>
  <c r="X22"/>
  <c r="O22"/>
  <c r="N22"/>
  <c r="J22"/>
  <c r="I22"/>
  <c r="F22"/>
  <c r="AB21"/>
  <c r="AD21" s="1"/>
  <c r="AA21"/>
  <c r="Z21"/>
  <c r="AC21" s="1"/>
  <c r="Y21"/>
  <c r="X21"/>
  <c r="T21"/>
  <c r="O21"/>
  <c r="N21"/>
  <c r="J21"/>
  <c r="I21"/>
  <c r="F21"/>
  <c r="AB20"/>
  <c r="AD20" s="1"/>
  <c r="AA20"/>
  <c r="AC20" s="1"/>
  <c r="Z20"/>
  <c r="Y20"/>
  <c r="X20"/>
  <c r="O20"/>
  <c r="N20"/>
  <c r="J20"/>
  <c r="I20"/>
  <c r="F20"/>
  <c r="AB19"/>
  <c r="AD19" s="1"/>
  <c r="AA19"/>
  <c r="AC19" s="1"/>
  <c r="Z19"/>
  <c r="Y19"/>
  <c r="X19"/>
  <c r="T19"/>
  <c r="O19"/>
  <c r="N19"/>
  <c r="J19"/>
  <c r="I19"/>
  <c r="F19"/>
  <c r="AB18"/>
  <c r="AD18" s="1"/>
  <c r="AA18"/>
  <c r="Z18"/>
  <c r="AC18" s="1"/>
  <c r="Y18"/>
  <c r="X18"/>
  <c r="O18"/>
  <c r="N18"/>
  <c r="J18"/>
  <c r="I18"/>
  <c r="F18"/>
  <c r="AB17"/>
  <c r="AD17" s="1"/>
  <c r="AA17"/>
  <c r="Z17"/>
  <c r="AC17" s="1"/>
  <c r="Y17"/>
  <c r="X17"/>
  <c r="O17"/>
  <c r="N17"/>
  <c r="J17"/>
  <c r="I17"/>
  <c r="F17"/>
  <c r="AB16"/>
  <c r="AD16" s="1"/>
  <c r="AA16"/>
  <c r="Z16"/>
  <c r="AC16" s="1"/>
  <c r="Y16"/>
  <c r="X16"/>
  <c r="T16"/>
  <c r="O16"/>
  <c r="N16"/>
  <c r="J16"/>
  <c r="I16"/>
  <c r="F16"/>
  <c r="AB15"/>
  <c r="AD15" s="1"/>
  <c r="AA15"/>
  <c r="AC15" s="1"/>
  <c r="Z15"/>
  <c r="Y15"/>
  <c r="X15"/>
  <c r="O15"/>
  <c r="N15"/>
  <c r="J15"/>
  <c r="I15"/>
  <c r="F15"/>
  <c r="AB14"/>
  <c r="AD14" s="1"/>
  <c r="AA14"/>
  <c r="AC14" s="1"/>
  <c r="Z14"/>
  <c r="Y14"/>
  <c r="X14"/>
  <c r="O14"/>
  <c r="N14"/>
  <c r="J14"/>
  <c r="I14"/>
  <c r="F14"/>
  <c r="AB13"/>
  <c r="AD13" s="1"/>
  <c r="AA13"/>
  <c r="AC13" s="1"/>
  <c r="Z13"/>
  <c r="Y13"/>
  <c r="X13"/>
  <c r="T13"/>
  <c r="O13"/>
  <c r="N13"/>
  <c r="J13"/>
  <c r="I13"/>
  <c r="F13"/>
  <c r="AB12"/>
  <c r="AD12" s="1"/>
  <c r="AA12"/>
  <c r="Z12"/>
  <c r="AC12" s="1"/>
  <c r="Y12"/>
  <c r="X12"/>
  <c r="O12"/>
  <c r="N12"/>
  <c r="J12"/>
  <c r="I12"/>
  <c r="F12"/>
  <c r="AB11"/>
  <c r="AD11" s="1"/>
  <c r="AA11"/>
  <c r="Z11"/>
  <c r="AC11" s="1"/>
  <c r="Y11"/>
  <c r="X11"/>
  <c r="T11"/>
  <c r="O11"/>
  <c r="N11"/>
  <c r="J11"/>
  <c r="I11"/>
  <c r="F11"/>
  <c r="AB10"/>
  <c r="AD10" s="1"/>
  <c r="AA10"/>
  <c r="AC10" s="1"/>
  <c r="AC9" s="1"/>
  <c r="Z10"/>
  <c r="Y10"/>
  <c r="X10"/>
  <c r="S10"/>
  <c r="O10"/>
  <c r="N10"/>
  <c r="J10"/>
  <c r="I10"/>
  <c r="F10"/>
  <c r="Z9"/>
  <c r="X9"/>
  <c r="W9"/>
  <c r="Y9" s="1"/>
  <c r="V9"/>
  <c r="U9"/>
  <c r="S9"/>
  <c r="R9"/>
  <c r="T9" s="1"/>
  <c r="Q9"/>
  <c r="P9"/>
  <c r="N9"/>
  <c r="M9"/>
  <c r="O9" s="1"/>
  <c r="L9"/>
  <c r="K9"/>
  <c r="I9"/>
  <c r="H9"/>
  <c r="J9" s="1"/>
  <c r="G9"/>
  <c r="E9"/>
  <c r="D9"/>
  <c r="AB9" s="1"/>
  <c r="AD9" s="1"/>
  <c r="C9"/>
  <c r="F9" l="1"/>
</calcChain>
</file>

<file path=xl/sharedStrings.xml><?xml version="1.0" encoding="utf-8"?>
<sst xmlns="http://schemas.openxmlformats.org/spreadsheetml/2006/main" count="150" uniqueCount="99">
  <si>
    <t>รายงานผลการเบิกจ่ายงบประมาณ ประจำปีงบประมาณ พ.ศ. 2565</t>
  </si>
  <si>
    <t>สำนักงานทรัพยากรธรรมชาติและสิ่งแวดล้อมจังหวัด</t>
  </si>
  <si>
    <t>สะสมดือนพฤศจิกายน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</si>
  <si>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</si>
  <si>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</si>
  <si>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</si>
  <si>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</si>
  <si>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แผนงานพื้นฐาน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</si>
  <si>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</si>
  <si>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</si>
  <si>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</si>
  <si>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</si>
  <si>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</si>
  <si>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</si>
  <si>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</si>
  <si>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</si>
  <si>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</si>
  <si>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</si>
  <si>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</si>
  <si>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</si>
  <si>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</si>
  <si>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ทสจ.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</si>
  <si>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</si>
  <si>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</si>
  <si>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</si>
  <si>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</si>
  <si>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</si>
  <si>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</si>
  <si>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</si>
  <si>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</si>
  <si>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</si>
  <si>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</si>
  <si>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</si>
  <si>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</si>
  <si>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</si>
  <si>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</si>
  <si>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</si>
  <si>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</si>
  <si>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</si>
  <si>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</si>
  <si>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</si>
  <si>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</si>
  <si>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</si>
  <si>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</si>
  <si>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</si>
  <si>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</si>
  <si>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</si>
  <si>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</si>
  <si>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</si>
  <si>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</si>
  <si>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</si>
  <si>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</si>
  <si>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</si>
  <si>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</si>
  <si>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</si>
  <si>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</si>
  <si>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</si>
  <si>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</si>
  <si>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</si>
  <si>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</si>
  <si>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</si>
  <si>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</si>
  <si>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</si>
  <si>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</si>
  <si>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</si>
  <si>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</si>
  <si>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</si>
  <si>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</si>
  <si>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</si>
  <si>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</si>
  <si>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</si>
  <si>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</si>
  <si>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</si>
  <si>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</si>
  <si>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</si>
  <si>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</si>
  <si>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</si>
  <si>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</si>
  <si>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</si>
  <si>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</si>
  <si>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</si>
  <si>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</si>
  <si>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</si>
  <si>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นครศรีฯ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</si>
  <si>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</si>
  <si>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</si>
  <si>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</si>
  <si>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</si>
  <si>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</si>
  <si>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</si>
  <si>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</si>
  <si>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</si>
  <si>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</si>
  <si>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</si>
  <si>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</si>
  <si>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</si>
  <si>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</si>
  <si>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บึงกาฬ</t>
  </si>
  <si>
    <t xml:space="preserve">   (ข้อมูลจาก GFMIS 1/12/64 เวลา: 09.01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</si>
</sst>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9" fillId="0" borderId="0"/>
    <xf numFmtId="0" fontId="8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3" fontId="3" fillId="0" borderId="0" xfId="1" applyFont="1" applyFill="1"/>
    <xf numFmtId="0" fontId="3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187" fontId="5" fillId="0" borderId="5" xfId="0" applyNumberFormat="1" applyFont="1" applyFill="1" applyBorder="1" applyAlignment="1">
      <alignment horizontal="center"/>
    </xf>
    <xf numFmtId="187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187" fontId="5" fillId="0" borderId="8" xfId="0" applyNumberFormat="1" applyFont="1" applyFill="1" applyBorder="1" applyAlignment="1">
      <alignment horizontal="center"/>
    </xf>
    <xf numFmtId="187" fontId="5" fillId="0" borderId="9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88" fontId="5" fillId="2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88" fontId="5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3" fontId="5" fillId="0" borderId="1" xfId="1" applyFont="1" applyFill="1" applyBorder="1"/>
    <xf numFmtId="188" fontId="5" fillId="0" borderId="1" xfId="1" applyNumberFormat="1" applyFont="1" applyFill="1" applyBorder="1"/>
    <xf numFmtId="2" fontId="5" fillId="0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3" fontId="5" fillId="4" borderId="1" xfId="1" applyFont="1" applyFill="1" applyBorder="1"/>
    <xf numFmtId="188" fontId="5" fillId="4" borderId="1" xfId="1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3" fontId="5" fillId="4" borderId="1" xfId="1" applyFont="1" applyFill="1" applyBorder="1" applyAlignment="1">
      <alignment horizontal="center"/>
    </xf>
    <xf numFmtId="0" fontId="0" fillId="4" borderId="0" xfId="0" applyFill="1"/>
    <xf numFmtId="0" fontId="5" fillId="0" borderId="9" xfId="0" applyFont="1" applyFill="1" applyBorder="1" applyAlignment="1">
      <alignment horizontal="center"/>
    </xf>
    <xf numFmtId="43" fontId="5" fillId="0" borderId="8" xfId="0" applyNumberFormat="1" applyFont="1" applyFill="1" applyBorder="1" applyAlignment="1">
      <alignment horizontal="center"/>
    </xf>
    <xf numFmtId="43" fontId="6" fillId="0" borderId="1" xfId="1" applyFont="1" applyFill="1" applyBorder="1"/>
    <xf numFmtId="0" fontId="3" fillId="0" borderId="0" xfId="0" applyFont="1" applyFill="1" applyBorder="1" applyAlignment="1">
      <alignment horizontal="center"/>
    </xf>
    <xf numFmtId="188" fontId="3" fillId="0" borderId="0" xfId="1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7"/>
  <sheetViews>
    <sheetView tabSelected="1" zoomScale="90" zoomScaleNormal="90" workbookViewId="0">
      <pane xSplit="2" ySplit="8" topLeftCell="C12" activePane="bottomRight" state="frozen"/>
      <selection pane="topRight" activeCell="C1" sqref="C1"/>
      <selection pane="bottomLeft" activeCell="A9" sqref="A9"/>
      <selection pane="bottomRight" activeCell="G16" sqref="G16"/>
    </sheetView>
  </sheetViews>
  <sheetFormatPr defaultRowHeight="14.25"/>
  <cols>
    <col min="1" max="1" width="3.75" customWidth="1"/>
    <col min="2" max="2" width="10.375" customWidth="1"/>
    <col min="3" max="3" width="12.625" customWidth="1"/>
    <col min="4" max="4" width="11.875" customWidth="1"/>
    <col min="5" max="5" width="2.5" hidden="1" customWidth="1"/>
    <col min="6" max="6" width="6.875" customWidth="1"/>
    <col min="7" max="7" width="11.625" customWidth="1"/>
    <col min="8" max="8" width="11.625" style="39" customWidth="1"/>
    <col min="9" max="9" width="11.375" hidden="1" customWidth="1"/>
    <col min="10" max="10" width="5.75" customWidth="1"/>
    <col min="11" max="11" width="12.25" customWidth="1"/>
    <col min="12" max="12" width="11.5" customWidth="1"/>
    <col min="13" max="13" width="11.5" style="39" customWidth="1"/>
    <col min="14" max="14" width="11.875" hidden="1" customWidth="1"/>
    <col min="15" max="15" width="6.875" customWidth="1"/>
    <col min="16" max="16" width="12.375" bestFit="1" customWidth="1"/>
    <col min="17" max="18" width="11.5" customWidth="1"/>
    <col min="19" max="19" width="12.375" hidden="1" customWidth="1"/>
    <col min="20" max="20" width="6.25" bestFit="1" customWidth="1"/>
    <col min="21" max="23" width="11.5" customWidth="1"/>
    <col min="24" max="24" width="12.125" hidden="1" customWidth="1"/>
    <col min="25" max="25" width="6.25" customWidth="1"/>
    <col min="26" max="26" width="13.25" bestFit="1" customWidth="1"/>
    <col min="27" max="27" width="11.5" customWidth="1"/>
    <col min="28" max="28" width="12.375" bestFit="1" customWidth="1"/>
    <col min="29" max="29" width="12.625" hidden="1" customWidth="1"/>
    <col min="30" max="30" width="7.25" bestFit="1" customWidth="1"/>
    <col min="31" max="31" width="15.125" bestFit="1" customWidth="1"/>
  </cols>
  <sheetData>
    <row r="1" spans="1:33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</row>
    <row r="4" spans="1:33" ht="21.75">
      <c r="A4" s="4"/>
      <c r="B4" s="5"/>
      <c r="C4" s="5"/>
      <c r="D4" s="5"/>
      <c r="E4" s="5"/>
      <c r="F4" s="5"/>
      <c r="G4" s="6"/>
      <c r="H4" s="7"/>
      <c r="I4" s="6"/>
      <c r="J4" s="5"/>
      <c r="K4" s="5"/>
      <c r="L4" s="5"/>
      <c r="M4" s="8"/>
      <c r="N4" s="5"/>
      <c r="O4" s="4"/>
      <c r="P4" s="5"/>
      <c r="Q4" s="5"/>
      <c r="R4" s="5"/>
      <c r="S4" s="5"/>
      <c r="T4" s="5"/>
      <c r="U4" s="5"/>
      <c r="V4" s="5"/>
      <c r="W4" s="5"/>
      <c r="X4" s="5"/>
      <c r="Y4" s="9"/>
      <c r="Z4" s="5"/>
      <c r="AA4" s="5"/>
      <c r="AB4" s="5"/>
      <c r="AC4" s="5"/>
      <c r="AD4" s="5"/>
    </row>
    <row r="5" spans="1:33" ht="21.75">
      <c r="A5" s="10" t="s">
        <v>3</v>
      </c>
      <c r="B5" s="11" t="s">
        <v>4</v>
      </c>
      <c r="C5" s="11" t="s">
        <v>5</v>
      </c>
      <c r="D5" s="11"/>
      <c r="E5" s="11"/>
      <c r="F5" s="11"/>
      <c r="G5" s="11"/>
      <c r="H5" s="11"/>
      <c r="I5" s="11"/>
      <c r="J5" s="11"/>
      <c r="K5" s="11" t="s">
        <v>6</v>
      </c>
      <c r="L5" s="11"/>
      <c r="M5" s="11"/>
      <c r="N5" s="11"/>
      <c r="O5" s="11"/>
      <c r="P5" s="11" t="s">
        <v>7</v>
      </c>
      <c r="Q5" s="11"/>
      <c r="R5" s="11"/>
      <c r="S5" s="11"/>
      <c r="T5" s="11"/>
      <c r="U5" s="11" t="s">
        <v>6</v>
      </c>
      <c r="V5" s="11"/>
      <c r="W5" s="11"/>
      <c r="X5" s="11"/>
      <c r="Y5" s="11"/>
      <c r="Z5" s="11" t="s">
        <v>8</v>
      </c>
      <c r="AA5" s="11"/>
      <c r="AB5" s="11"/>
      <c r="AC5" s="11"/>
      <c r="AD5" s="11"/>
    </row>
    <row r="6" spans="1:33" ht="21.75">
      <c r="A6" s="10"/>
      <c r="B6" s="11"/>
      <c r="C6" s="11" t="s">
        <v>9</v>
      </c>
      <c r="D6" s="12"/>
      <c r="E6" s="12"/>
      <c r="F6" s="12"/>
      <c r="G6" s="13" t="s">
        <v>10</v>
      </c>
      <c r="H6" s="13"/>
      <c r="I6" s="13"/>
      <c r="J6" s="14"/>
      <c r="K6" s="13" t="s">
        <v>10</v>
      </c>
      <c r="L6" s="13"/>
      <c r="M6" s="13"/>
      <c r="N6" s="13"/>
      <c r="O6" s="14"/>
      <c r="P6" s="15" t="s">
        <v>11</v>
      </c>
      <c r="Q6" s="13"/>
      <c r="R6" s="13"/>
      <c r="S6" s="13"/>
      <c r="T6" s="14"/>
      <c r="U6" s="13" t="s">
        <v>12</v>
      </c>
      <c r="V6" s="13"/>
      <c r="W6" s="13"/>
      <c r="X6" s="13"/>
      <c r="Y6" s="14"/>
      <c r="Z6" s="15" t="s">
        <v>13</v>
      </c>
      <c r="AA6" s="13"/>
      <c r="AB6" s="13"/>
      <c r="AC6" s="13"/>
      <c r="AD6" s="14"/>
    </row>
    <row r="7" spans="1:33" ht="21.75">
      <c r="A7" s="10"/>
      <c r="B7" s="11"/>
      <c r="C7" s="16" t="s">
        <v>14</v>
      </c>
      <c r="D7" s="16" t="s">
        <v>15</v>
      </c>
      <c r="E7" s="16" t="s">
        <v>16</v>
      </c>
      <c r="F7" s="16" t="s">
        <v>17</v>
      </c>
      <c r="G7" s="17" t="s">
        <v>14</v>
      </c>
      <c r="H7" s="17" t="s">
        <v>15</v>
      </c>
      <c r="I7" s="17" t="s">
        <v>16</v>
      </c>
      <c r="J7" s="16" t="s">
        <v>17</v>
      </c>
      <c r="K7" s="18" t="s">
        <v>14</v>
      </c>
      <c r="L7" s="19" t="s">
        <v>18</v>
      </c>
      <c r="M7" s="20" t="s">
        <v>15</v>
      </c>
      <c r="N7" s="20" t="s">
        <v>16</v>
      </c>
      <c r="O7" s="16" t="s">
        <v>17</v>
      </c>
      <c r="P7" s="16" t="s">
        <v>14</v>
      </c>
      <c r="Q7" s="19" t="s">
        <v>18</v>
      </c>
      <c r="R7" s="16" t="s">
        <v>15</v>
      </c>
      <c r="S7" s="20" t="s">
        <v>16</v>
      </c>
      <c r="T7" s="16" t="s">
        <v>17</v>
      </c>
      <c r="U7" s="16" t="s">
        <v>14</v>
      </c>
      <c r="V7" s="19" t="s">
        <v>18</v>
      </c>
      <c r="W7" s="16" t="s">
        <v>15</v>
      </c>
      <c r="X7" s="20" t="s">
        <v>16</v>
      </c>
      <c r="Y7" s="16" t="s">
        <v>17</v>
      </c>
      <c r="Z7" s="16" t="s">
        <v>14</v>
      </c>
      <c r="AA7" s="19" t="s">
        <v>18</v>
      </c>
      <c r="AB7" s="20" t="s">
        <v>15</v>
      </c>
      <c r="AC7" s="20" t="s">
        <v>16</v>
      </c>
      <c r="AD7" s="16" t="s">
        <v>17</v>
      </c>
    </row>
    <row r="8" spans="1:33" ht="21.75">
      <c r="A8" s="10"/>
      <c r="B8" s="11"/>
      <c r="C8" s="21" t="s">
        <v>19</v>
      </c>
      <c r="D8" s="21" t="s">
        <v>19</v>
      </c>
      <c r="E8" s="21" t="s">
        <v>19</v>
      </c>
      <c r="F8" s="21" t="s">
        <v>20</v>
      </c>
      <c r="G8" s="22" t="s">
        <v>19</v>
      </c>
      <c r="H8" s="22" t="s">
        <v>19</v>
      </c>
      <c r="I8" s="22" t="s">
        <v>19</v>
      </c>
      <c r="J8" s="21" t="s">
        <v>20</v>
      </c>
      <c r="K8" s="23" t="s">
        <v>19</v>
      </c>
      <c r="L8" s="24" t="s">
        <v>19</v>
      </c>
      <c r="M8" s="25" t="s">
        <v>19</v>
      </c>
      <c r="N8" s="25" t="s">
        <v>19</v>
      </c>
      <c r="O8" s="21" t="s">
        <v>20</v>
      </c>
      <c r="P8" s="21" t="s">
        <v>19</v>
      </c>
      <c r="Q8" s="24" t="s">
        <v>19</v>
      </c>
      <c r="R8" s="21" t="s">
        <v>19</v>
      </c>
      <c r="S8" s="25" t="s">
        <v>19</v>
      </c>
      <c r="T8" s="21" t="s">
        <v>20</v>
      </c>
      <c r="U8" s="21" t="s">
        <v>19</v>
      </c>
      <c r="V8" s="24" t="s">
        <v>19</v>
      </c>
      <c r="W8" s="21" t="s">
        <v>19</v>
      </c>
      <c r="X8" s="25" t="s">
        <v>19</v>
      </c>
      <c r="Y8" s="21" t="s">
        <v>20</v>
      </c>
      <c r="Z8" s="21" t="s">
        <v>19</v>
      </c>
      <c r="AA8" s="24" t="s">
        <v>19</v>
      </c>
      <c r="AB8" s="25" t="s">
        <v>19</v>
      </c>
      <c r="AC8" s="25" t="s">
        <v>19</v>
      </c>
      <c r="AD8" s="21" t="s">
        <v>20</v>
      </c>
    </row>
    <row r="9" spans="1:33" ht="21.75">
      <c r="A9" s="26"/>
      <c r="B9" s="27" t="s">
        <v>21</v>
      </c>
      <c r="C9" s="28">
        <f>SUM(C10:C85)</f>
        <v>30873300</v>
      </c>
      <c r="D9" s="28">
        <f>SUM(D10:D85)</f>
        <v>10160970</v>
      </c>
      <c r="E9" s="28">
        <f>SUM(E10:E85)</f>
        <v>40394634.800000004</v>
      </c>
      <c r="F9" s="29">
        <f>D9/C9*100</f>
        <v>32.911836441196762</v>
      </c>
      <c r="G9" s="28">
        <f>SUM(G10:G85)</f>
        <v>9737464</v>
      </c>
      <c r="H9" s="30">
        <f>SUM(H10:H85)</f>
        <v>2538405</v>
      </c>
      <c r="I9" s="28">
        <f>SUM(I10:I85)</f>
        <v>7199059</v>
      </c>
      <c r="J9" s="29">
        <f>H9/G9*100</f>
        <v>26.06844040707108</v>
      </c>
      <c r="K9" s="28">
        <f>SUM(K10:K85)</f>
        <v>26215333.5</v>
      </c>
      <c r="L9" s="28">
        <f>SUM(L10:L85)</f>
        <v>1223217</v>
      </c>
      <c r="M9" s="30">
        <f>SUM(M10:M85)</f>
        <v>5766489.6600000001</v>
      </c>
      <c r="N9" s="28">
        <f>SUM(N10:N85)</f>
        <v>19225626.84</v>
      </c>
      <c r="O9" s="29">
        <f t="shared" ref="O9:O72" si="0">M9/K9*100</f>
        <v>21.996629033920168</v>
      </c>
      <c r="P9" s="28">
        <f>SUM(P10:P85)</f>
        <v>48800400</v>
      </c>
      <c r="Q9" s="28">
        <f>SUM(Q10:Q85)</f>
        <v>416100</v>
      </c>
      <c r="R9" s="28">
        <f>SUM(R10:R85)</f>
        <v>910600</v>
      </c>
      <c r="S9" s="28">
        <f>SUM(S10:S85)</f>
        <v>525120</v>
      </c>
      <c r="T9" s="29">
        <f>R9/P9*100</f>
        <v>1.8659683117351495</v>
      </c>
      <c r="U9" s="28">
        <f>SUM(U10:U85)</f>
        <v>8255452</v>
      </c>
      <c r="V9" s="28">
        <f>SUM(V10:V85)</f>
        <v>152800</v>
      </c>
      <c r="W9" s="28">
        <f>SUM(W10:W85)</f>
        <v>495351.89999999997</v>
      </c>
      <c r="X9" s="28">
        <f>SUM(X10:X85)</f>
        <v>7607300.0999999996</v>
      </c>
      <c r="Y9" s="29">
        <f>W9/U9*100</f>
        <v>6.0003001652725976</v>
      </c>
      <c r="Z9" s="28">
        <f>SUM(Z10:Z85)</f>
        <v>123881949.5</v>
      </c>
      <c r="AA9" s="28">
        <f>SUM(AA10:AA85)</f>
        <v>1792117</v>
      </c>
      <c r="AB9" s="28">
        <f>D9+H9+M9+R9+W9</f>
        <v>19871816.559999999</v>
      </c>
      <c r="AC9" s="28">
        <f>SUM(AC10:AC85)</f>
        <v>102218015.93999997</v>
      </c>
      <c r="AD9" s="29">
        <f t="shared" ref="AD9:AD72" si="1">AB9/Z9*100</f>
        <v>16.040929804708956</v>
      </c>
      <c r="AE9" s="31"/>
    </row>
    <row r="10" spans="1:33" s="39" customFormat="1" ht="21.75">
      <c r="A10" s="32">
        <v>1</v>
      </c>
      <c r="B10" s="33" t="s">
        <v>22</v>
      </c>
      <c r="C10" s="34">
        <v>513720</v>
      </c>
      <c r="D10" s="34">
        <v>171240</v>
      </c>
      <c r="E10" s="35">
        <v>684960</v>
      </c>
      <c r="F10" s="36">
        <f t="shared" ref="F10:F73" si="2">D10/C10*100</f>
        <v>33.333333333333329</v>
      </c>
      <c r="G10" s="37">
        <v>234500</v>
      </c>
      <c r="H10" s="37">
        <v>21600</v>
      </c>
      <c r="I10" s="35">
        <f>SUM(G10-H10)</f>
        <v>212900</v>
      </c>
      <c r="J10" s="36">
        <f t="shared" ref="J10:J73" si="3">H10/G10*100</f>
        <v>9.2110874200426434</v>
      </c>
      <c r="K10" s="34">
        <v>273541</v>
      </c>
      <c r="L10" s="34">
        <v>0</v>
      </c>
      <c r="M10" s="34">
        <v>94360.84</v>
      </c>
      <c r="N10" s="35">
        <f t="shared" ref="N10:N73" si="4">K10-L10-M10</f>
        <v>179180.16</v>
      </c>
      <c r="O10" s="36">
        <f t="shared" si="0"/>
        <v>34.496049952292339</v>
      </c>
      <c r="P10" s="34"/>
      <c r="Q10" s="34"/>
      <c r="R10" s="34"/>
      <c r="S10" s="35">
        <f>P10-Q10-R10</f>
        <v>0</v>
      </c>
      <c r="T10" s="36"/>
      <c r="U10" s="34">
        <v>93440</v>
      </c>
      <c r="V10" s="34">
        <v>0</v>
      </c>
      <c r="W10" s="34">
        <v>0</v>
      </c>
      <c r="X10" s="35">
        <f>U10-V10-W10</f>
        <v>93440</v>
      </c>
      <c r="Y10" s="36">
        <f t="shared" ref="Y10:Y73" si="5">W10/U10*100</f>
        <v>0</v>
      </c>
      <c r="Z10" s="35">
        <f t="shared" ref="Z10:Z26" si="6">SUM(C10,K10,P10,U10,G10)</f>
        <v>1115201</v>
      </c>
      <c r="AA10" s="35">
        <f t="shared" ref="AA10:AA73" si="7">SUM(L10,Q10,V10)</f>
        <v>0</v>
      </c>
      <c r="AB10" s="35">
        <f t="shared" ref="AB10:AB73" si="8">SUM(D10,M10,R10,W10,H10)</f>
        <v>287200.83999999997</v>
      </c>
      <c r="AC10" s="35">
        <f t="shared" ref="AC10:AC73" si="9">Z10-AA10-AB10</f>
        <v>828000.16</v>
      </c>
      <c r="AD10" s="36">
        <f t="shared" si="1"/>
        <v>25.753280350358366</v>
      </c>
      <c r="AE10" s="38"/>
    </row>
    <row r="11" spans="1:33" ht="21.75">
      <c r="A11" s="26">
        <v>2</v>
      </c>
      <c r="B11" s="33" t="s">
        <v>23</v>
      </c>
      <c r="C11" s="34">
        <v>320880</v>
      </c>
      <c r="D11" s="34">
        <v>106960</v>
      </c>
      <c r="E11" s="35">
        <v>467319.95</v>
      </c>
      <c r="F11" s="36">
        <f t="shared" si="2"/>
        <v>33.333333333333329</v>
      </c>
      <c r="G11" s="37">
        <v>44721</v>
      </c>
      <c r="H11" s="37">
        <v>11222</v>
      </c>
      <c r="I11" s="35">
        <f t="shared" ref="I11:I74" si="10">SUM(G11-H11)</f>
        <v>33499</v>
      </c>
      <c r="J11" s="36">
        <f t="shared" si="3"/>
        <v>25.09335658862727</v>
      </c>
      <c r="K11" s="34">
        <v>339744</v>
      </c>
      <c r="L11" s="34">
        <v>54000</v>
      </c>
      <c r="M11" s="34">
        <v>91159.81</v>
      </c>
      <c r="N11" s="35">
        <f t="shared" si="4"/>
        <v>194584.19</v>
      </c>
      <c r="O11" s="36">
        <f t="shared" si="0"/>
        <v>26.831911674672693</v>
      </c>
      <c r="P11" s="34">
        <v>44300</v>
      </c>
      <c r="Q11" s="34"/>
      <c r="R11" s="34">
        <v>43920</v>
      </c>
      <c r="S11" s="35"/>
      <c r="T11" s="36">
        <f>R11/P11*100</f>
        <v>99.142212189616259</v>
      </c>
      <c r="U11" s="34">
        <v>93440</v>
      </c>
      <c r="V11" s="34">
        <v>0</v>
      </c>
      <c r="W11" s="34">
        <v>7658</v>
      </c>
      <c r="X11" s="35">
        <f t="shared" ref="X11:X74" si="11">U11-V11-W11</f>
        <v>85782</v>
      </c>
      <c r="Y11" s="36">
        <f t="shared" si="5"/>
        <v>8.1956335616438345</v>
      </c>
      <c r="Z11" s="35">
        <f t="shared" si="6"/>
        <v>843085</v>
      </c>
      <c r="AA11" s="35">
        <f t="shared" si="7"/>
        <v>54000</v>
      </c>
      <c r="AB11" s="35">
        <f t="shared" si="8"/>
        <v>260919.81</v>
      </c>
      <c r="AC11" s="35">
        <f t="shared" si="9"/>
        <v>528165.18999999994</v>
      </c>
      <c r="AD11" s="36">
        <f t="shared" si="1"/>
        <v>30.948221116494778</v>
      </c>
      <c r="AE11" s="38"/>
    </row>
    <row r="12" spans="1:33" ht="21.75">
      <c r="A12" s="26">
        <v>3</v>
      </c>
      <c r="B12" s="33" t="s">
        <v>24</v>
      </c>
      <c r="C12" s="34">
        <v>296520</v>
      </c>
      <c r="D12" s="34">
        <v>98840</v>
      </c>
      <c r="E12" s="35">
        <v>395360</v>
      </c>
      <c r="F12" s="36">
        <f t="shared" si="2"/>
        <v>33.333333333333329</v>
      </c>
      <c r="G12" s="37">
        <v>132250</v>
      </c>
      <c r="H12" s="37">
        <v>39100</v>
      </c>
      <c r="I12" s="35">
        <f t="shared" si="10"/>
        <v>93150</v>
      </c>
      <c r="J12" s="36">
        <f t="shared" si="3"/>
        <v>29.565217391304348</v>
      </c>
      <c r="K12" s="34">
        <v>328111.5</v>
      </c>
      <c r="L12" s="34">
        <v>0</v>
      </c>
      <c r="M12" s="34">
        <v>153521.60999999999</v>
      </c>
      <c r="N12" s="35">
        <f t="shared" si="4"/>
        <v>174589.89</v>
      </c>
      <c r="O12" s="36">
        <f t="shared" si="0"/>
        <v>46.789463337920182</v>
      </c>
      <c r="P12" s="34"/>
      <c r="Q12" s="34"/>
      <c r="R12" s="34"/>
      <c r="S12" s="35"/>
      <c r="T12" s="36"/>
      <c r="U12" s="34">
        <v>93440</v>
      </c>
      <c r="V12" s="34">
        <v>0</v>
      </c>
      <c r="W12" s="34">
        <v>0</v>
      </c>
      <c r="X12" s="35">
        <f t="shared" si="11"/>
        <v>93440</v>
      </c>
      <c r="Y12" s="36">
        <f t="shared" si="5"/>
        <v>0</v>
      </c>
      <c r="Z12" s="35">
        <f t="shared" si="6"/>
        <v>850321.5</v>
      </c>
      <c r="AA12" s="35">
        <f t="shared" si="7"/>
        <v>0</v>
      </c>
      <c r="AB12" s="35">
        <f t="shared" si="8"/>
        <v>291461.61</v>
      </c>
      <c r="AC12" s="35">
        <f t="shared" si="9"/>
        <v>558859.89</v>
      </c>
      <c r="AD12" s="36">
        <f t="shared" si="1"/>
        <v>34.276636542766468</v>
      </c>
      <c r="AE12" s="38"/>
    </row>
    <row r="13" spans="1:33" s="39" customFormat="1" ht="21.75">
      <c r="A13" s="32">
        <v>4</v>
      </c>
      <c r="B13" s="33" t="s">
        <v>25</v>
      </c>
      <c r="C13" s="34">
        <v>230880</v>
      </c>
      <c r="D13" s="34">
        <v>76960</v>
      </c>
      <c r="E13" s="35">
        <v>307840</v>
      </c>
      <c r="F13" s="36">
        <f t="shared" si="2"/>
        <v>33.333333333333329</v>
      </c>
      <c r="G13" s="37">
        <v>78250</v>
      </c>
      <c r="H13" s="37">
        <v>17500</v>
      </c>
      <c r="I13" s="35">
        <f t="shared" si="10"/>
        <v>60750</v>
      </c>
      <c r="J13" s="36">
        <f t="shared" si="3"/>
        <v>22.364217252396166</v>
      </c>
      <c r="K13" s="34">
        <v>353814.5</v>
      </c>
      <c r="L13" s="34">
        <v>0</v>
      </c>
      <c r="M13" s="34">
        <v>45684.83</v>
      </c>
      <c r="N13" s="35">
        <f t="shared" si="4"/>
        <v>308129.67</v>
      </c>
      <c r="O13" s="36">
        <f t="shared" si="0"/>
        <v>12.912085287629536</v>
      </c>
      <c r="P13" s="34">
        <v>176300</v>
      </c>
      <c r="Q13" s="34">
        <v>132800</v>
      </c>
      <c r="R13" s="34">
        <v>0</v>
      </c>
      <c r="S13" s="35"/>
      <c r="T13" s="36">
        <f>R13/P13*100</f>
        <v>0</v>
      </c>
      <c r="U13" s="34">
        <v>93440</v>
      </c>
      <c r="V13" s="34">
        <v>0</v>
      </c>
      <c r="W13" s="34">
        <v>0</v>
      </c>
      <c r="X13" s="35">
        <f t="shared" si="11"/>
        <v>93440</v>
      </c>
      <c r="Y13" s="36">
        <f t="shared" si="5"/>
        <v>0</v>
      </c>
      <c r="Z13" s="35">
        <f t="shared" si="6"/>
        <v>932684.5</v>
      </c>
      <c r="AA13" s="35">
        <f t="shared" si="7"/>
        <v>132800</v>
      </c>
      <c r="AB13" s="35">
        <f t="shared" si="8"/>
        <v>140144.83000000002</v>
      </c>
      <c r="AC13" s="35">
        <f t="shared" si="9"/>
        <v>659739.66999999993</v>
      </c>
      <c r="AD13" s="36">
        <f t="shared" si="1"/>
        <v>15.025963227650937</v>
      </c>
      <c r="AE13" s="38"/>
    </row>
    <row r="14" spans="1:33" ht="21.75">
      <c r="A14" s="26">
        <v>5</v>
      </c>
      <c r="B14" s="33" t="s">
        <v>26</v>
      </c>
      <c r="C14" s="34">
        <v>469920</v>
      </c>
      <c r="D14" s="34">
        <v>156640</v>
      </c>
      <c r="E14" s="35">
        <v>626560</v>
      </c>
      <c r="F14" s="36">
        <f t="shared" si="2"/>
        <v>33.333333333333329</v>
      </c>
      <c r="G14" s="37">
        <v>107375</v>
      </c>
      <c r="H14" s="37">
        <v>40250</v>
      </c>
      <c r="I14" s="35">
        <f t="shared" si="10"/>
        <v>67125</v>
      </c>
      <c r="J14" s="36">
        <f t="shared" si="3"/>
        <v>37.485448195576254</v>
      </c>
      <c r="K14" s="34">
        <v>250270.5</v>
      </c>
      <c r="L14" s="34">
        <v>0</v>
      </c>
      <c r="M14" s="34">
        <v>49783.56</v>
      </c>
      <c r="N14" s="35">
        <f t="shared" si="4"/>
        <v>200486.94</v>
      </c>
      <c r="O14" s="36">
        <f t="shared" si="0"/>
        <v>19.891900963157862</v>
      </c>
      <c r="P14" s="34"/>
      <c r="Q14" s="34"/>
      <c r="R14" s="34"/>
      <c r="S14" s="35"/>
      <c r="T14" s="36"/>
      <c r="U14" s="34">
        <v>72640</v>
      </c>
      <c r="V14" s="34">
        <v>0</v>
      </c>
      <c r="W14" s="34">
        <v>0</v>
      </c>
      <c r="X14" s="35">
        <f t="shared" si="11"/>
        <v>72640</v>
      </c>
      <c r="Y14" s="36">
        <f t="shared" si="5"/>
        <v>0</v>
      </c>
      <c r="Z14" s="35">
        <f t="shared" si="6"/>
        <v>900205.5</v>
      </c>
      <c r="AA14" s="35">
        <f t="shared" si="7"/>
        <v>0</v>
      </c>
      <c r="AB14" s="35">
        <f t="shared" si="8"/>
        <v>246673.56</v>
      </c>
      <c r="AC14" s="35">
        <f t="shared" si="9"/>
        <v>653531.93999999994</v>
      </c>
      <c r="AD14" s="36">
        <f t="shared" si="1"/>
        <v>27.401916562384919</v>
      </c>
      <c r="AE14" s="38"/>
    </row>
    <row r="15" spans="1:33" ht="21.75">
      <c r="A15" s="26">
        <v>6</v>
      </c>
      <c r="B15" s="33" t="s">
        <v>27</v>
      </c>
      <c r="C15" s="34">
        <v>419220</v>
      </c>
      <c r="D15" s="34">
        <v>139740</v>
      </c>
      <c r="E15" s="35">
        <v>558960</v>
      </c>
      <c r="F15" s="36">
        <f t="shared" si="2"/>
        <v>33.333333333333329</v>
      </c>
      <c r="G15" s="37">
        <v>97375</v>
      </c>
      <c r="H15" s="37">
        <v>30250</v>
      </c>
      <c r="I15" s="35">
        <f t="shared" si="10"/>
        <v>67125</v>
      </c>
      <c r="J15" s="36">
        <f t="shared" si="3"/>
        <v>31.065468549422338</v>
      </c>
      <c r="K15" s="34">
        <v>356906</v>
      </c>
      <c r="L15" s="34">
        <v>2500</v>
      </c>
      <c r="M15" s="34">
        <v>69630.460000000006</v>
      </c>
      <c r="N15" s="35">
        <f t="shared" si="4"/>
        <v>284775.53999999998</v>
      </c>
      <c r="O15" s="36">
        <f t="shared" si="0"/>
        <v>19.509467478831962</v>
      </c>
      <c r="P15" s="34"/>
      <c r="Q15" s="34"/>
      <c r="R15" s="34"/>
      <c r="S15" s="35"/>
      <c r="T15" s="36"/>
      <c r="U15" s="34">
        <v>93340</v>
      </c>
      <c r="V15" s="34">
        <v>0</v>
      </c>
      <c r="W15" s="34">
        <v>0</v>
      </c>
      <c r="X15" s="35">
        <f t="shared" si="11"/>
        <v>93340</v>
      </c>
      <c r="Y15" s="36">
        <f t="shared" si="5"/>
        <v>0</v>
      </c>
      <c r="Z15" s="35">
        <f t="shared" si="6"/>
        <v>966841</v>
      </c>
      <c r="AA15" s="35">
        <f t="shared" si="7"/>
        <v>2500</v>
      </c>
      <c r="AB15" s="35">
        <f t="shared" si="8"/>
        <v>239620.46000000002</v>
      </c>
      <c r="AC15" s="35">
        <f t="shared" si="9"/>
        <v>724720.54</v>
      </c>
      <c r="AD15" s="36">
        <f t="shared" si="1"/>
        <v>24.783853808433861</v>
      </c>
      <c r="AE15" s="38"/>
    </row>
    <row r="16" spans="1:33" ht="21.75">
      <c r="A16" s="26">
        <v>7</v>
      </c>
      <c r="B16" s="33" t="s">
        <v>28</v>
      </c>
      <c r="C16" s="34">
        <v>439380</v>
      </c>
      <c r="D16" s="34">
        <v>146460</v>
      </c>
      <c r="E16" s="35">
        <v>585840</v>
      </c>
      <c r="F16" s="36">
        <f t="shared" si="2"/>
        <v>33.333333333333329</v>
      </c>
      <c r="G16" s="37">
        <v>172375</v>
      </c>
      <c r="H16" s="37">
        <v>34250</v>
      </c>
      <c r="I16" s="35">
        <f t="shared" si="10"/>
        <v>138125</v>
      </c>
      <c r="J16" s="36">
        <f t="shared" si="3"/>
        <v>19.86947063089195</v>
      </c>
      <c r="K16" s="34">
        <v>363155</v>
      </c>
      <c r="L16" s="34">
        <v>19000</v>
      </c>
      <c r="M16" s="34">
        <v>72673.91</v>
      </c>
      <c r="N16" s="35">
        <f t="shared" si="4"/>
        <v>271481.08999999997</v>
      </c>
      <c r="O16" s="36">
        <f t="shared" si="0"/>
        <v>20.011815891286091</v>
      </c>
      <c r="P16" s="34">
        <v>37800</v>
      </c>
      <c r="Q16" s="34">
        <v>0</v>
      </c>
      <c r="R16" s="34">
        <v>37800</v>
      </c>
      <c r="S16" s="35"/>
      <c r="T16" s="36">
        <f>R16/P16*100</f>
        <v>100</v>
      </c>
      <c r="U16" s="34">
        <v>72630</v>
      </c>
      <c r="V16" s="34">
        <v>0</v>
      </c>
      <c r="W16" s="34">
        <v>5280</v>
      </c>
      <c r="X16" s="35">
        <f t="shared" si="11"/>
        <v>67350</v>
      </c>
      <c r="Y16" s="36">
        <f t="shared" si="5"/>
        <v>7.2697232548533659</v>
      </c>
      <c r="Z16" s="35">
        <f t="shared" si="6"/>
        <v>1085340</v>
      </c>
      <c r="AA16" s="35">
        <f t="shared" si="7"/>
        <v>19000</v>
      </c>
      <c r="AB16" s="35">
        <f t="shared" si="8"/>
        <v>296463.91000000003</v>
      </c>
      <c r="AC16" s="35">
        <f t="shared" si="9"/>
        <v>769876.09</v>
      </c>
      <c r="AD16" s="36">
        <f t="shared" si="1"/>
        <v>27.315303038679129</v>
      </c>
      <c r="AE16" s="38"/>
    </row>
    <row r="17" spans="1:31" s="39" customFormat="1" ht="21.75">
      <c r="A17" s="32">
        <v>8</v>
      </c>
      <c r="B17" s="33" t="s">
        <v>29</v>
      </c>
      <c r="C17" s="34">
        <v>430320</v>
      </c>
      <c r="D17" s="34">
        <v>143440</v>
      </c>
      <c r="E17" s="35">
        <v>573760</v>
      </c>
      <c r="F17" s="36">
        <f t="shared" si="2"/>
        <v>33.333333333333329</v>
      </c>
      <c r="G17" s="37">
        <v>77375</v>
      </c>
      <c r="H17" s="37">
        <v>15250</v>
      </c>
      <c r="I17" s="35">
        <f t="shared" si="10"/>
        <v>62125</v>
      </c>
      <c r="J17" s="36">
        <f t="shared" si="3"/>
        <v>19.709208400646201</v>
      </c>
      <c r="K17" s="34">
        <v>273186.5</v>
      </c>
      <c r="L17" s="34">
        <v>16500</v>
      </c>
      <c r="M17" s="34">
        <v>53549.88</v>
      </c>
      <c r="N17" s="35">
        <f t="shared" si="4"/>
        <v>203136.62</v>
      </c>
      <c r="O17" s="36">
        <f t="shared" si="0"/>
        <v>19.601949583892324</v>
      </c>
      <c r="P17" s="34"/>
      <c r="Q17" s="34"/>
      <c r="R17" s="34"/>
      <c r="S17" s="35"/>
      <c r="T17" s="36"/>
      <c r="U17" s="34">
        <v>72630</v>
      </c>
      <c r="V17" s="34">
        <v>0</v>
      </c>
      <c r="W17" s="34">
        <v>0</v>
      </c>
      <c r="X17" s="35">
        <f t="shared" si="11"/>
        <v>72630</v>
      </c>
      <c r="Y17" s="36">
        <f t="shared" si="5"/>
        <v>0</v>
      </c>
      <c r="Z17" s="35">
        <f t="shared" si="6"/>
        <v>853511.5</v>
      </c>
      <c r="AA17" s="35">
        <f t="shared" si="7"/>
        <v>16500</v>
      </c>
      <c r="AB17" s="35">
        <f t="shared" si="8"/>
        <v>212239.88</v>
      </c>
      <c r="AC17" s="35">
        <f t="shared" si="9"/>
        <v>624771.62</v>
      </c>
      <c r="AD17" s="36">
        <f t="shared" si="1"/>
        <v>24.866669048981766</v>
      </c>
      <c r="AE17" s="38"/>
    </row>
    <row r="18" spans="1:31" ht="21.75">
      <c r="A18" s="26">
        <v>9</v>
      </c>
      <c r="B18" s="33" t="s">
        <v>30</v>
      </c>
      <c r="C18" s="34">
        <v>582600</v>
      </c>
      <c r="D18" s="34">
        <v>194200</v>
      </c>
      <c r="E18" s="35">
        <v>749013.72</v>
      </c>
      <c r="F18" s="36">
        <f t="shared" si="2"/>
        <v>33.333333333333329</v>
      </c>
      <c r="G18" s="37">
        <v>116500</v>
      </c>
      <c r="H18" s="37">
        <v>25000</v>
      </c>
      <c r="I18" s="35">
        <f t="shared" si="10"/>
        <v>91500</v>
      </c>
      <c r="J18" s="36">
        <f t="shared" si="3"/>
        <v>21.459227467811161</v>
      </c>
      <c r="K18" s="34">
        <v>329850.5</v>
      </c>
      <c r="L18" s="34">
        <v>0</v>
      </c>
      <c r="M18" s="34">
        <v>89360.71</v>
      </c>
      <c r="N18" s="35">
        <f t="shared" si="4"/>
        <v>240489.78999999998</v>
      </c>
      <c r="O18" s="36">
        <f t="shared" si="0"/>
        <v>27.091276199369108</v>
      </c>
      <c r="P18" s="34"/>
      <c r="Q18" s="34"/>
      <c r="R18" s="34"/>
      <c r="S18" s="35"/>
      <c r="T18" s="36"/>
      <c r="U18" s="34">
        <v>102655</v>
      </c>
      <c r="V18" s="34">
        <v>0</v>
      </c>
      <c r="W18" s="34">
        <v>1800</v>
      </c>
      <c r="X18" s="35">
        <f t="shared" si="11"/>
        <v>100855</v>
      </c>
      <c r="Y18" s="36">
        <f t="shared" si="5"/>
        <v>1.753446008474989</v>
      </c>
      <c r="Z18" s="35">
        <f t="shared" si="6"/>
        <v>1131605.5</v>
      </c>
      <c r="AA18" s="35">
        <f t="shared" si="7"/>
        <v>0</v>
      </c>
      <c r="AB18" s="35">
        <f t="shared" si="8"/>
        <v>310360.71000000002</v>
      </c>
      <c r="AC18" s="35">
        <f t="shared" si="9"/>
        <v>821244.79</v>
      </c>
      <c r="AD18" s="36">
        <f t="shared" si="1"/>
        <v>27.426581966948731</v>
      </c>
      <c r="AE18" s="38"/>
    </row>
    <row r="19" spans="1:31" ht="21.75">
      <c r="A19" s="26">
        <v>10</v>
      </c>
      <c r="B19" s="33" t="s">
        <v>31</v>
      </c>
      <c r="C19" s="34">
        <v>567780</v>
      </c>
      <c r="D19" s="34">
        <v>189260</v>
      </c>
      <c r="E19" s="35">
        <v>757040</v>
      </c>
      <c r="F19" s="36">
        <f t="shared" si="2"/>
        <v>33.333333333333329</v>
      </c>
      <c r="G19" s="37">
        <v>39000</v>
      </c>
      <c r="H19" s="37">
        <v>12000</v>
      </c>
      <c r="I19" s="35">
        <f t="shared" si="10"/>
        <v>27000</v>
      </c>
      <c r="J19" s="36">
        <f t="shared" si="3"/>
        <v>30.76923076923077</v>
      </c>
      <c r="K19" s="34">
        <v>420007</v>
      </c>
      <c r="L19" s="34">
        <v>0</v>
      </c>
      <c r="M19" s="34">
        <v>102375.5</v>
      </c>
      <c r="N19" s="35">
        <f t="shared" si="4"/>
        <v>317631.5</v>
      </c>
      <c r="O19" s="36">
        <f t="shared" si="0"/>
        <v>24.374712802405675</v>
      </c>
      <c r="P19" s="34">
        <v>49200</v>
      </c>
      <c r="Q19" s="34"/>
      <c r="R19" s="34">
        <v>0</v>
      </c>
      <c r="S19" s="35"/>
      <c r="T19" s="36">
        <f>R19/P19*100</f>
        <v>0</v>
      </c>
      <c r="U19" s="34">
        <v>72630</v>
      </c>
      <c r="V19" s="34">
        <v>0</v>
      </c>
      <c r="W19" s="34">
        <v>0</v>
      </c>
      <c r="X19" s="35">
        <f t="shared" si="11"/>
        <v>72630</v>
      </c>
      <c r="Y19" s="36">
        <f t="shared" si="5"/>
        <v>0</v>
      </c>
      <c r="Z19" s="35">
        <f t="shared" si="6"/>
        <v>1148617</v>
      </c>
      <c r="AA19" s="35">
        <f t="shared" si="7"/>
        <v>0</v>
      </c>
      <c r="AB19" s="35">
        <f t="shared" si="8"/>
        <v>303635.5</v>
      </c>
      <c r="AC19" s="35">
        <f t="shared" si="9"/>
        <v>844981.5</v>
      </c>
      <c r="AD19" s="36">
        <f t="shared" si="1"/>
        <v>26.43487777039692</v>
      </c>
      <c r="AE19" s="38"/>
    </row>
    <row r="20" spans="1:31" ht="21.75">
      <c r="A20" s="26">
        <v>11</v>
      </c>
      <c r="B20" s="33" t="s">
        <v>32</v>
      </c>
      <c r="C20" s="34">
        <v>561360</v>
      </c>
      <c r="D20" s="34">
        <v>187120</v>
      </c>
      <c r="E20" s="35">
        <v>748480</v>
      </c>
      <c r="F20" s="36">
        <f t="shared" si="2"/>
        <v>33.333333333333329</v>
      </c>
      <c r="G20" s="37">
        <v>121500</v>
      </c>
      <c r="H20" s="37">
        <v>24000</v>
      </c>
      <c r="I20" s="35">
        <f t="shared" si="10"/>
        <v>97500</v>
      </c>
      <c r="J20" s="36">
        <f t="shared" si="3"/>
        <v>19.753086419753085</v>
      </c>
      <c r="K20" s="34">
        <v>313231.5</v>
      </c>
      <c r="L20" s="34">
        <v>0</v>
      </c>
      <c r="M20" s="34">
        <v>54373.91</v>
      </c>
      <c r="N20" s="35">
        <f t="shared" si="4"/>
        <v>258857.59</v>
      </c>
      <c r="O20" s="36">
        <f t="shared" si="0"/>
        <v>17.359017212508959</v>
      </c>
      <c r="P20" s="34"/>
      <c r="Q20" s="34"/>
      <c r="R20" s="34"/>
      <c r="S20" s="35"/>
      <c r="T20" s="36"/>
      <c r="U20" s="34">
        <v>93440</v>
      </c>
      <c r="V20" s="34">
        <v>0</v>
      </c>
      <c r="W20" s="34">
        <v>7200</v>
      </c>
      <c r="X20" s="35">
        <f t="shared" si="11"/>
        <v>86240</v>
      </c>
      <c r="Y20" s="36">
        <f t="shared" si="5"/>
        <v>7.7054794520547949</v>
      </c>
      <c r="Z20" s="35">
        <f t="shared" si="6"/>
        <v>1089531.5</v>
      </c>
      <c r="AA20" s="35">
        <f t="shared" si="7"/>
        <v>0</v>
      </c>
      <c r="AB20" s="35">
        <f t="shared" si="8"/>
        <v>272693.91000000003</v>
      </c>
      <c r="AC20" s="35">
        <f t="shared" si="9"/>
        <v>816837.59</v>
      </c>
      <c r="AD20" s="36">
        <f t="shared" si="1"/>
        <v>25.028547591327101</v>
      </c>
      <c r="AE20" s="38"/>
    </row>
    <row r="21" spans="1:31" ht="21.75">
      <c r="A21" s="26">
        <v>12</v>
      </c>
      <c r="B21" s="33" t="s">
        <v>33</v>
      </c>
      <c r="C21" s="34">
        <v>548880</v>
      </c>
      <c r="D21" s="34">
        <v>182960</v>
      </c>
      <c r="E21" s="35">
        <v>731840</v>
      </c>
      <c r="F21" s="36">
        <f t="shared" si="2"/>
        <v>33.333333333333329</v>
      </c>
      <c r="G21" s="37">
        <v>129500</v>
      </c>
      <c r="H21" s="37">
        <v>48200</v>
      </c>
      <c r="I21" s="35">
        <f t="shared" si="10"/>
        <v>81300</v>
      </c>
      <c r="J21" s="36">
        <f t="shared" si="3"/>
        <v>37.220077220077222</v>
      </c>
      <c r="K21" s="34">
        <v>316576</v>
      </c>
      <c r="L21" s="34">
        <v>6500</v>
      </c>
      <c r="M21" s="34">
        <v>52160.21</v>
      </c>
      <c r="N21" s="35">
        <f t="shared" si="4"/>
        <v>257915.79</v>
      </c>
      <c r="O21" s="36">
        <f t="shared" si="0"/>
        <v>16.476362705953704</v>
      </c>
      <c r="P21" s="34">
        <v>16410700</v>
      </c>
      <c r="Q21" s="34">
        <v>0</v>
      </c>
      <c r="R21" s="34">
        <v>0</v>
      </c>
      <c r="S21" s="35"/>
      <c r="T21" s="36">
        <f>R21/P21*100</f>
        <v>0</v>
      </c>
      <c r="U21" s="34">
        <v>81845</v>
      </c>
      <c r="V21" s="34">
        <v>9000</v>
      </c>
      <c r="W21" s="34">
        <v>0</v>
      </c>
      <c r="X21" s="35">
        <f t="shared" si="11"/>
        <v>72845</v>
      </c>
      <c r="Y21" s="36">
        <f t="shared" si="5"/>
        <v>0</v>
      </c>
      <c r="Z21" s="35">
        <f t="shared" si="6"/>
        <v>17487501</v>
      </c>
      <c r="AA21" s="35">
        <f t="shared" si="7"/>
        <v>15500</v>
      </c>
      <c r="AB21" s="35">
        <f t="shared" si="8"/>
        <v>283320.20999999996</v>
      </c>
      <c r="AC21" s="35">
        <f t="shared" si="9"/>
        <v>17188680.789999999</v>
      </c>
      <c r="AD21" s="36">
        <f t="shared" si="1"/>
        <v>1.6201297715436869</v>
      </c>
      <c r="AE21" s="38"/>
    </row>
    <row r="22" spans="1:31" ht="21.75">
      <c r="A22" s="26">
        <v>13</v>
      </c>
      <c r="B22" s="33" t="s">
        <v>34</v>
      </c>
      <c r="C22" s="34">
        <v>470340</v>
      </c>
      <c r="D22" s="34">
        <v>156780</v>
      </c>
      <c r="E22" s="35">
        <v>627120</v>
      </c>
      <c r="F22" s="36">
        <f t="shared" si="2"/>
        <v>33.333333333333329</v>
      </c>
      <c r="G22" s="37">
        <v>72375</v>
      </c>
      <c r="H22" s="37">
        <v>26250</v>
      </c>
      <c r="I22" s="35">
        <f t="shared" si="10"/>
        <v>46125</v>
      </c>
      <c r="J22" s="36">
        <f t="shared" si="3"/>
        <v>36.269430051813472</v>
      </c>
      <c r="K22" s="34">
        <v>262075</v>
      </c>
      <c r="L22" s="34">
        <v>0</v>
      </c>
      <c r="M22" s="34">
        <v>42396.55</v>
      </c>
      <c r="N22" s="35">
        <f t="shared" si="4"/>
        <v>219678.45</v>
      </c>
      <c r="O22" s="36">
        <f t="shared" si="0"/>
        <v>16.177258418391681</v>
      </c>
      <c r="P22" s="34"/>
      <c r="Q22" s="34"/>
      <c r="R22" s="34"/>
      <c r="S22" s="35"/>
      <c r="T22" s="36"/>
      <c r="U22" s="34">
        <v>81845</v>
      </c>
      <c r="V22" s="34">
        <v>0</v>
      </c>
      <c r="W22" s="34">
        <v>9200</v>
      </c>
      <c r="X22" s="35">
        <f t="shared" si="11"/>
        <v>72645</v>
      </c>
      <c r="Y22" s="36">
        <f t="shared" si="5"/>
        <v>11.240759973119923</v>
      </c>
      <c r="Z22" s="35">
        <f t="shared" si="6"/>
        <v>886635</v>
      </c>
      <c r="AA22" s="35">
        <f t="shared" si="7"/>
        <v>0</v>
      </c>
      <c r="AB22" s="35">
        <f t="shared" si="8"/>
        <v>234626.55</v>
      </c>
      <c r="AC22" s="35">
        <f t="shared" si="9"/>
        <v>652008.44999999995</v>
      </c>
      <c r="AD22" s="36">
        <f t="shared" si="1"/>
        <v>26.462586069803244</v>
      </c>
      <c r="AE22" s="38"/>
    </row>
    <row r="23" spans="1:31" s="46" customFormat="1" ht="21.75">
      <c r="A23" s="40">
        <v>14</v>
      </c>
      <c r="B23" s="41" t="s">
        <v>35</v>
      </c>
      <c r="C23" s="42">
        <v>296520</v>
      </c>
      <c r="D23" s="42">
        <v>98840</v>
      </c>
      <c r="E23" s="43">
        <v>395360</v>
      </c>
      <c r="F23" s="44">
        <f t="shared" si="2"/>
        <v>33.333333333333329</v>
      </c>
      <c r="G23" s="45">
        <v>123250</v>
      </c>
      <c r="H23" s="37">
        <v>24500</v>
      </c>
      <c r="I23" s="43">
        <f t="shared" si="10"/>
        <v>98750</v>
      </c>
      <c r="J23" s="44">
        <f t="shared" si="3"/>
        <v>19.878296146044626</v>
      </c>
      <c r="K23" s="42">
        <v>330129</v>
      </c>
      <c r="L23" s="42">
        <v>0</v>
      </c>
      <c r="M23" s="34">
        <v>50025.54</v>
      </c>
      <c r="N23" s="35">
        <f t="shared" si="4"/>
        <v>280103.46000000002</v>
      </c>
      <c r="O23" s="44">
        <f t="shared" si="0"/>
        <v>15.153330970620576</v>
      </c>
      <c r="P23" s="34">
        <v>12564500</v>
      </c>
      <c r="Q23" s="34">
        <v>0</v>
      </c>
      <c r="R23" s="34">
        <v>0</v>
      </c>
      <c r="S23" s="35"/>
      <c r="T23" s="36">
        <f>R23/P23*100</f>
        <v>0</v>
      </c>
      <c r="U23" s="42">
        <v>81845</v>
      </c>
      <c r="V23" s="42">
        <v>0</v>
      </c>
      <c r="W23" s="42">
        <v>712</v>
      </c>
      <c r="X23" s="43">
        <f t="shared" si="11"/>
        <v>81133</v>
      </c>
      <c r="Y23" s="44">
        <f t="shared" si="5"/>
        <v>0.86993707618058524</v>
      </c>
      <c r="Z23" s="43">
        <f t="shared" si="6"/>
        <v>13396244</v>
      </c>
      <c r="AA23" s="35">
        <f t="shared" si="7"/>
        <v>0</v>
      </c>
      <c r="AB23" s="35">
        <f t="shared" si="8"/>
        <v>174077.54</v>
      </c>
      <c r="AC23" s="35">
        <f t="shared" si="9"/>
        <v>13222166.460000001</v>
      </c>
      <c r="AD23" s="44">
        <f t="shared" si="1"/>
        <v>1.2994503533975643</v>
      </c>
      <c r="AE23" s="38"/>
    </row>
    <row r="24" spans="1:31" s="39" customFormat="1" ht="21.75">
      <c r="A24" s="32">
        <v>15</v>
      </c>
      <c r="B24" s="33" t="s">
        <v>36</v>
      </c>
      <c r="C24" s="34">
        <v>533100</v>
      </c>
      <c r="D24" s="34">
        <v>177700</v>
      </c>
      <c r="E24" s="35">
        <v>710800</v>
      </c>
      <c r="F24" s="36">
        <f t="shared" si="2"/>
        <v>33.333333333333329</v>
      </c>
      <c r="G24" s="37">
        <v>76500</v>
      </c>
      <c r="H24" s="37">
        <v>15000</v>
      </c>
      <c r="I24" s="35">
        <f t="shared" si="10"/>
        <v>61500</v>
      </c>
      <c r="J24" s="36">
        <f t="shared" si="3"/>
        <v>19.607843137254903</v>
      </c>
      <c r="K24" s="34">
        <v>243134</v>
      </c>
      <c r="L24" s="34">
        <v>0</v>
      </c>
      <c r="M24" s="34">
        <v>51542.94</v>
      </c>
      <c r="N24" s="35">
        <f t="shared" si="4"/>
        <v>191591.06</v>
      </c>
      <c r="O24" s="36">
        <f t="shared" si="0"/>
        <v>21.19939621772356</v>
      </c>
      <c r="P24" s="34">
        <v>78400</v>
      </c>
      <c r="Q24" s="34">
        <v>0</v>
      </c>
      <c r="R24" s="34">
        <v>78400</v>
      </c>
      <c r="S24" s="35"/>
      <c r="T24" s="36">
        <f>R24/P24*100</f>
        <v>100</v>
      </c>
      <c r="U24" s="34">
        <v>72630</v>
      </c>
      <c r="V24" s="34">
        <v>0</v>
      </c>
      <c r="W24" s="34">
        <v>2500</v>
      </c>
      <c r="X24" s="35">
        <f t="shared" si="11"/>
        <v>70130</v>
      </c>
      <c r="Y24" s="36">
        <f t="shared" si="5"/>
        <v>3.442103813851026</v>
      </c>
      <c r="Z24" s="35">
        <f t="shared" si="6"/>
        <v>1003764</v>
      </c>
      <c r="AA24" s="35">
        <f t="shared" si="7"/>
        <v>0</v>
      </c>
      <c r="AB24" s="35">
        <f t="shared" si="8"/>
        <v>325142.94</v>
      </c>
      <c r="AC24" s="35">
        <f t="shared" si="9"/>
        <v>678621.06</v>
      </c>
      <c r="AD24" s="36">
        <f t="shared" si="1"/>
        <v>32.392369122622448</v>
      </c>
      <c r="AE24" s="38"/>
    </row>
    <row r="25" spans="1:31" s="39" customFormat="1" ht="21.75">
      <c r="A25" s="32">
        <v>16</v>
      </c>
      <c r="B25" s="33" t="s">
        <v>37</v>
      </c>
      <c r="C25" s="34">
        <v>437280</v>
      </c>
      <c r="D25" s="34">
        <v>145760</v>
      </c>
      <c r="E25" s="35">
        <v>583040</v>
      </c>
      <c r="F25" s="36">
        <f t="shared" si="2"/>
        <v>33.333333333333329</v>
      </c>
      <c r="G25" s="37">
        <v>87375</v>
      </c>
      <c r="H25" s="37">
        <v>17250</v>
      </c>
      <c r="I25" s="35">
        <f t="shared" si="10"/>
        <v>70125</v>
      </c>
      <c r="J25" s="36">
        <f t="shared" si="3"/>
        <v>19.742489270386265</v>
      </c>
      <c r="K25" s="34">
        <v>315069</v>
      </c>
      <c r="L25" s="34">
        <v>0</v>
      </c>
      <c r="M25" s="34">
        <v>63143.28</v>
      </c>
      <c r="N25" s="35">
        <f t="shared" si="4"/>
        <v>251925.72</v>
      </c>
      <c r="O25" s="36">
        <f t="shared" si="0"/>
        <v>20.041095759976386</v>
      </c>
      <c r="P25" s="34"/>
      <c r="Q25" s="34"/>
      <c r="R25" s="34"/>
      <c r="S25" s="35"/>
      <c r="T25" s="36"/>
      <c r="U25" s="34">
        <v>72620</v>
      </c>
      <c r="V25" s="34">
        <v>0</v>
      </c>
      <c r="W25" s="34">
        <v>0</v>
      </c>
      <c r="X25" s="35">
        <f t="shared" si="11"/>
        <v>72620</v>
      </c>
      <c r="Y25" s="36">
        <f t="shared" si="5"/>
        <v>0</v>
      </c>
      <c r="Z25" s="35">
        <f t="shared" si="6"/>
        <v>912344</v>
      </c>
      <c r="AA25" s="35">
        <f t="shared" si="7"/>
        <v>0</v>
      </c>
      <c r="AB25" s="35">
        <f t="shared" si="8"/>
        <v>226153.28</v>
      </c>
      <c r="AC25" s="35">
        <f t="shared" si="9"/>
        <v>686190.72</v>
      </c>
      <c r="AD25" s="36">
        <f t="shared" si="1"/>
        <v>24.788158852362706</v>
      </c>
      <c r="AE25" s="38"/>
    </row>
    <row r="26" spans="1:31" ht="21.75">
      <c r="A26" s="26">
        <v>17</v>
      </c>
      <c r="B26" s="47" t="s">
        <v>38</v>
      </c>
      <c r="C26" s="48">
        <v>540000</v>
      </c>
      <c r="D26" s="48">
        <v>180000</v>
      </c>
      <c r="E26" s="35">
        <v>648000</v>
      </c>
      <c r="F26" s="36">
        <f t="shared" si="2"/>
        <v>33.333333333333329</v>
      </c>
      <c r="G26" s="37">
        <v>109000</v>
      </c>
      <c r="H26" s="37">
        <v>40000</v>
      </c>
      <c r="I26" s="35">
        <f t="shared" si="10"/>
        <v>69000</v>
      </c>
      <c r="J26" s="36">
        <f t="shared" si="3"/>
        <v>36.697247706422019</v>
      </c>
      <c r="K26" s="34">
        <v>262419</v>
      </c>
      <c r="L26" s="34">
        <v>0</v>
      </c>
      <c r="M26" s="34">
        <v>51749.27</v>
      </c>
      <c r="N26" s="35">
        <f t="shared" si="4"/>
        <v>210669.73</v>
      </c>
      <c r="O26" s="36">
        <f t="shared" si="0"/>
        <v>19.720092676216279</v>
      </c>
      <c r="P26" s="34"/>
      <c r="Q26" s="34"/>
      <c r="R26" s="34"/>
      <c r="S26" s="35"/>
      <c r="T26" s="36"/>
      <c r="U26" s="34">
        <v>81845</v>
      </c>
      <c r="V26" s="34">
        <v>0</v>
      </c>
      <c r="W26" s="34">
        <v>0</v>
      </c>
      <c r="X26" s="35">
        <f t="shared" si="11"/>
        <v>81845</v>
      </c>
      <c r="Y26" s="36">
        <f t="shared" si="5"/>
        <v>0</v>
      </c>
      <c r="Z26" s="35">
        <f t="shared" si="6"/>
        <v>993264</v>
      </c>
      <c r="AA26" s="35">
        <f t="shared" si="7"/>
        <v>0</v>
      </c>
      <c r="AB26" s="35">
        <f t="shared" si="8"/>
        <v>271749.27</v>
      </c>
      <c r="AC26" s="35">
        <f t="shared" si="9"/>
        <v>721514.73</v>
      </c>
      <c r="AD26" s="36">
        <f t="shared" si="1"/>
        <v>27.359218697143962</v>
      </c>
      <c r="AE26" s="38"/>
    </row>
    <row r="27" spans="1:31" s="39" customFormat="1" ht="21.75">
      <c r="A27" s="32">
        <v>18</v>
      </c>
      <c r="B27" s="33" t="s">
        <v>39</v>
      </c>
      <c r="C27" s="34">
        <v>553500</v>
      </c>
      <c r="D27" s="34">
        <v>184500</v>
      </c>
      <c r="E27" s="35">
        <v>738000</v>
      </c>
      <c r="F27" s="36">
        <f t="shared" si="2"/>
        <v>33.333333333333329</v>
      </c>
      <c r="G27" s="37">
        <v>181000</v>
      </c>
      <c r="H27" s="37">
        <v>35900</v>
      </c>
      <c r="I27" s="35">
        <f t="shared" si="10"/>
        <v>145100</v>
      </c>
      <c r="J27" s="36">
        <f t="shared" si="3"/>
        <v>19.834254143646408</v>
      </c>
      <c r="K27" s="34">
        <v>911155</v>
      </c>
      <c r="L27" s="34">
        <v>349600</v>
      </c>
      <c r="M27" s="34">
        <v>158408.01</v>
      </c>
      <c r="N27" s="35">
        <f t="shared" si="4"/>
        <v>403146.99</v>
      </c>
      <c r="O27" s="36">
        <f t="shared" si="0"/>
        <v>17.385407532198144</v>
      </c>
      <c r="P27" s="34">
        <v>16416900</v>
      </c>
      <c r="Q27" s="34">
        <v>0</v>
      </c>
      <c r="R27" s="34">
        <v>0</v>
      </c>
      <c r="S27" s="35"/>
      <c r="T27" s="36">
        <f>R27/P27*100</f>
        <v>0</v>
      </c>
      <c r="U27" s="34">
        <v>173230</v>
      </c>
      <c r="V27" s="34">
        <v>0</v>
      </c>
      <c r="W27" s="34">
        <v>0</v>
      </c>
      <c r="X27" s="35">
        <f t="shared" si="11"/>
        <v>173230</v>
      </c>
      <c r="Y27" s="36">
        <f t="shared" si="5"/>
        <v>0</v>
      </c>
      <c r="Z27" s="35">
        <f>C27+G27+K27+P27+U27</f>
        <v>18235785</v>
      </c>
      <c r="AA27" s="35">
        <f t="shared" si="7"/>
        <v>349600</v>
      </c>
      <c r="AB27" s="35">
        <f t="shared" si="8"/>
        <v>378808.01</v>
      </c>
      <c r="AC27" s="35">
        <f t="shared" si="9"/>
        <v>17507376.989999998</v>
      </c>
      <c r="AD27" s="36">
        <f t="shared" si="1"/>
        <v>2.0772783293946491</v>
      </c>
      <c r="AE27" s="38"/>
    </row>
    <row r="28" spans="1:31" ht="21.75">
      <c r="A28" s="26">
        <v>19</v>
      </c>
      <c r="B28" s="33" t="s">
        <v>40</v>
      </c>
      <c r="C28" s="34">
        <v>327060</v>
      </c>
      <c r="D28" s="34">
        <v>109020</v>
      </c>
      <c r="E28" s="35">
        <v>436080</v>
      </c>
      <c r="F28" s="36">
        <f t="shared" si="2"/>
        <v>33.333333333333329</v>
      </c>
      <c r="G28" s="37">
        <v>75750</v>
      </c>
      <c r="H28" s="37">
        <v>21500</v>
      </c>
      <c r="I28" s="35">
        <f t="shared" si="10"/>
        <v>54250</v>
      </c>
      <c r="J28" s="36">
        <f t="shared" si="3"/>
        <v>28.382838283828381</v>
      </c>
      <c r="K28" s="34">
        <v>427372</v>
      </c>
      <c r="L28" s="34">
        <v>0</v>
      </c>
      <c r="M28" s="34">
        <v>64252.02</v>
      </c>
      <c r="N28" s="35">
        <f t="shared" si="4"/>
        <v>363119.98</v>
      </c>
      <c r="O28" s="36">
        <f t="shared" si="0"/>
        <v>15.034213752889752</v>
      </c>
      <c r="P28" s="34"/>
      <c r="Q28" s="34"/>
      <c r="R28" s="34"/>
      <c r="S28" s="35"/>
      <c r="T28" s="36"/>
      <c r="U28" s="34">
        <v>102605</v>
      </c>
      <c r="V28" s="34">
        <v>0</v>
      </c>
      <c r="W28" s="34">
        <v>0</v>
      </c>
      <c r="X28" s="35">
        <f t="shared" si="11"/>
        <v>102605</v>
      </c>
      <c r="Y28" s="36">
        <f t="shared" si="5"/>
        <v>0</v>
      </c>
      <c r="Z28" s="35">
        <f t="shared" ref="Z28:Z85" si="12">SUM(C28,K28,P28,U28,G28)</f>
        <v>932787</v>
      </c>
      <c r="AA28" s="35">
        <f t="shared" si="7"/>
        <v>0</v>
      </c>
      <c r="AB28" s="35">
        <f t="shared" si="8"/>
        <v>194772.02</v>
      </c>
      <c r="AC28" s="35">
        <f t="shared" si="9"/>
        <v>738014.98</v>
      </c>
      <c r="AD28" s="36">
        <f t="shared" si="1"/>
        <v>20.880653353873928</v>
      </c>
      <c r="AE28" s="38"/>
    </row>
    <row r="29" spans="1:31" ht="21.75">
      <c r="A29" s="26">
        <v>20</v>
      </c>
      <c r="B29" s="33" t="s">
        <v>41</v>
      </c>
      <c r="C29" s="34">
        <v>323580</v>
      </c>
      <c r="D29" s="34">
        <v>107860</v>
      </c>
      <c r="E29" s="35">
        <v>431440</v>
      </c>
      <c r="F29" s="36">
        <f t="shared" si="2"/>
        <v>33.333333333333329</v>
      </c>
      <c r="G29" s="37">
        <v>119250</v>
      </c>
      <c r="H29" s="37">
        <v>23600</v>
      </c>
      <c r="I29" s="35">
        <f t="shared" si="10"/>
        <v>95650</v>
      </c>
      <c r="J29" s="36">
        <f t="shared" si="3"/>
        <v>19.790356394129979</v>
      </c>
      <c r="K29" s="34">
        <v>377097</v>
      </c>
      <c r="L29" s="34">
        <v>0</v>
      </c>
      <c r="M29" s="34">
        <v>110482.46</v>
      </c>
      <c r="N29" s="35">
        <f t="shared" si="4"/>
        <v>266614.53999999998</v>
      </c>
      <c r="O29" s="36">
        <f t="shared" si="0"/>
        <v>29.298154055853004</v>
      </c>
      <c r="P29" s="34">
        <v>156600</v>
      </c>
      <c r="Q29" s="34"/>
      <c r="R29" s="34">
        <v>156580</v>
      </c>
      <c r="S29" s="35">
        <f>P29-Q29-R29</f>
        <v>20</v>
      </c>
      <c r="T29" s="36">
        <f>R29/P29*100</f>
        <v>99.987228607918269</v>
      </c>
      <c r="U29" s="34">
        <v>81849</v>
      </c>
      <c r="V29" s="34">
        <v>0</v>
      </c>
      <c r="W29" s="34">
        <v>11760</v>
      </c>
      <c r="X29" s="35">
        <f t="shared" si="11"/>
        <v>70089</v>
      </c>
      <c r="Y29" s="36">
        <f t="shared" si="5"/>
        <v>14.36792141626654</v>
      </c>
      <c r="Z29" s="35">
        <f t="shared" si="12"/>
        <v>1058376</v>
      </c>
      <c r="AA29" s="35">
        <f t="shared" si="7"/>
        <v>0</v>
      </c>
      <c r="AB29" s="35">
        <f t="shared" si="8"/>
        <v>410282.46</v>
      </c>
      <c r="AC29" s="35">
        <f t="shared" si="9"/>
        <v>648093.54</v>
      </c>
      <c r="AD29" s="36">
        <f t="shared" si="1"/>
        <v>38.765283793283295</v>
      </c>
      <c r="AE29" s="38"/>
    </row>
    <row r="30" spans="1:31" ht="21.75">
      <c r="A30" s="26">
        <v>21</v>
      </c>
      <c r="B30" s="33" t="s">
        <v>42</v>
      </c>
      <c r="C30" s="34">
        <v>432120</v>
      </c>
      <c r="D30" s="34">
        <v>144040</v>
      </c>
      <c r="E30" s="35">
        <v>536676.25</v>
      </c>
      <c r="F30" s="36">
        <f t="shared" si="2"/>
        <v>33.333333333333329</v>
      </c>
      <c r="G30" s="37">
        <v>132375</v>
      </c>
      <c r="H30" s="37">
        <v>53250</v>
      </c>
      <c r="I30" s="35">
        <f t="shared" si="10"/>
        <v>79125</v>
      </c>
      <c r="J30" s="36">
        <f t="shared" si="3"/>
        <v>40.226628895184135</v>
      </c>
      <c r="K30" s="34">
        <v>396350</v>
      </c>
      <c r="L30" s="34">
        <v>5665</v>
      </c>
      <c r="M30" s="34">
        <v>115132.06</v>
      </c>
      <c r="N30" s="35">
        <f t="shared" si="4"/>
        <v>275552.94</v>
      </c>
      <c r="O30" s="36">
        <f t="shared" si="0"/>
        <v>29.048078718304527</v>
      </c>
      <c r="P30" s="34"/>
      <c r="Q30" s="34"/>
      <c r="R30" s="34"/>
      <c r="S30" s="35"/>
      <c r="T30" s="36"/>
      <c r="U30" s="34">
        <v>81845</v>
      </c>
      <c r="V30" s="34">
        <v>26800</v>
      </c>
      <c r="W30" s="34">
        <v>13566</v>
      </c>
      <c r="X30" s="35">
        <f t="shared" si="11"/>
        <v>41479</v>
      </c>
      <c r="Y30" s="36">
        <f t="shared" si="5"/>
        <v>16.575233673407048</v>
      </c>
      <c r="Z30" s="35">
        <f t="shared" si="12"/>
        <v>1042690</v>
      </c>
      <c r="AA30" s="35">
        <f t="shared" si="7"/>
        <v>32465</v>
      </c>
      <c r="AB30" s="35">
        <f t="shared" si="8"/>
        <v>325988.06</v>
      </c>
      <c r="AC30" s="35">
        <f t="shared" si="9"/>
        <v>684236.94</v>
      </c>
      <c r="AD30" s="36">
        <f t="shared" si="1"/>
        <v>31.2641398689927</v>
      </c>
      <c r="AE30" s="38"/>
    </row>
    <row r="31" spans="1:31" ht="21.75">
      <c r="A31" s="26">
        <v>22</v>
      </c>
      <c r="B31" s="33" t="s">
        <v>43</v>
      </c>
      <c r="C31" s="34">
        <v>283440</v>
      </c>
      <c r="D31" s="34">
        <v>94480</v>
      </c>
      <c r="E31" s="35">
        <v>377920</v>
      </c>
      <c r="F31" s="36">
        <f t="shared" si="2"/>
        <v>33.333333333333329</v>
      </c>
      <c r="G31" s="37">
        <v>102250</v>
      </c>
      <c r="H31" s="37">
        <v>26300</v>
      </c>
      <c r="I31" s="35">
        <f t="shared" si="10"/>
        <v>75950</v>
      </c>
      <c r="J31" s="36">
        <f t="shared" si="3"/>
        <v>25.721271393643029</v>
      </c>
      <c r="K31" s="34">
        <v>400991.5</v>
      </c>
      <c r="L31" s="34">
        <v>0</v>
      </c>
      <c r="M31" s="34">
        <v>78111.73</v>
      </c>
      <c r="N31" s="35">
        <f t="shared" si="4"/>
        <v>322879.77</v>
      </c>
      <c r="O31" s="36">
        <f t="shared" si="0"/>
        <v>19.479647324195152</v>
      </c>
      <c r="P31" s="34"/>
      <c r="Q31" s="34"/>
      <c r="R31" s="34"/>
      <c r="S31" s="35"/>
      <c r="T31" s="36"/>
      <c r="U31" s="34">
        <v>152430</v>
      </c>
      <c r="V31" s="34">
        <v>0</v>
      </c>
      <c r="W31" s="34">
        <v>3662</v>
      </c>
      <c r="X31" s="35">
        <f t="shared" si="11"/>
        <v>148768</v>
      </c>
      <c r="Y31" s="36">
        <f t="shared" si="5"/>
        <v>2.4024142229219971</v>
      </c>
      <c r="Z31" s="35">
        <f t="shared" si="12"/>
        <v>939111.5</v>
      </c>
      <c r="AA31" s="35">
        <f t="shared" si="7"/>
        <v>0</v>
      </c>
      <c r="AB31" s="35">
        <f t="shared" si="8"/>
        <v>202553.72999999998</v>
      </c>
      <c r="AC31" s="35">
        <f t="shared" si="9"/>
        <v>736557.77</v>
      </c>
      <c r="AD31" s="36">
        <f t="shared" si="1"/>
        <v>21.568656118043489</v>
      </c>
      <c r="AE31" s="38"/>
    </row>
    <row r="32" spans="1:31" ht="21.75">
      <c r="A32" s="26">
        <v>23</v>
      </c>
      <c r="B32" s="32" t="s">
        <v>44</v>
      </c>
      <c r="C32" s="34">
        <v>320940</v>
      </c>
      <c r="D32" s="34">
        <v>106980</v>
      </c>
      <c r="E32" s="35">
        <v>427920</v>
      </c>
      <c r="F32" s="36">
        <f t="shared" si="2"/>
        <v>33.333333333333329</v>
      </c>
      <c r="G32" s="37">
        <v>67375</v>
      </c>
      <c r="H32" s="37">
        <v>11500</v>
      </c>
      <c r="I32" s="35">
        <f t="shared" si="10"/>
        <v>55875</v>
      </c>
      <c r="J32" s="36">
        <f t="shared" si="3"/>
        <v>17.068645640074212</v>
      </c>
      <c r="K32" s="34">
        <v>299400.5</v>
      </c>
      <c r="L32" s="34">
        <v>58977</v>
      </c>
      <c r="M32" s="34">
        <v>52258.46</v>
      </c>
      <c r="N32" s="35">
        <f t="shared" si="4"/>
        <v>188165.04</v>
      </c>
      <c r="O32" s="36">
        <f t="shared" si="0"/>
        <v>17.454366308673499</v>
      </c>
      <c r="P32" s="34">
        <v>42800</v>
      </c>
      <c r="Q32" s="34">
        <v>0</v>
      </c>
      <c r="R32" s="34">
        <v>42800</v>
      </c>
      <c r="S32" s="35"/>
      <c r="T32" s="36">
        <f>R32/P32*100</f>
        <v>100</v>
      </c>
      <c r="U32" s="34">
        <v>72630</v>
      </c>
      <c r="V32" s="34">
        <v>0</v>
      </c>
      <c r="W32" s="34">
        <v>0</v>
      </c>
      <c r="X32" s="35">
        <f t="shared" si="11"/>
        <v>72630</v>
      </c>
      <c r="Y32" s="36">
        <f t="shared" si="5"/>
        <v>0</v>
      </c>
      <c r="Z32" s="35">
        <f t="shared" si="12"/>
        <v>803145.5</v>
      </c>
      <c r="AA32" s="35">
        <f t="shared" si="7"/>
        <v>58977</v>
      </c>
      <c r="AB32" s="35">
        <f t="shared" si="8"/>
        <v>213538.46</v>
      </c>
      <c r="AC32" s="35">
        <f t="shared" si="9"/>
        <v>530630.04</v>
      </c>
      <c r="AD32" s="36">
        <f t="shared" si="1"/>
        <v>26.587767720792804</v>
      </c>
      <c r="AE32" s="38"/>
    </row>
    <row r="33" spans="1:31" s="39" customFormat="1" ht="21.75">
      <c r="A33" s="32">
        <v>24</v>
      </c>
      <c r="B33" s="33" t="s">
        <v>45</v>
      </c>
      <c r="C33" s="34">
        <v>267900</v>
      </c>
      <c r="D33" s="34">
        <v>89300</v>
      </c>
      <c r="E33" s="35">
        <v>357200</v>
      </c>
      <c r="F33" s="36">
        <f t="shared" si="2"/>
        <v>33.333333333333329</v>
      </c>
      <c r="G33" s="37">
        <v>264250</v>
      </c>
      <c r="H33" s="37">
        <v>51000</v>
      </c>
      <c r="I33" s="35">
        <f t="shared" si="10"/>
        <v>213250</v>
      </c>
      <c r="J33" s="36">
        <f t="shared" si="3"/>
        <v>19.299905392620627</v>
      </c>
      <c r="K33" s="34">
        <v>341744.5</v>
      </c>
      <c r="L33" s="34">
        <v>84000</v>
      </c>
      <c r="M33" s="34">
        <v>122231.2</v>
      </c>
      <c r="N33" s="35">
        <f t="shared" si="4"/>
        <v>135513.29999999999</v>
      </c>
      <c r="O33" s="36">
        <f t="shared" si="0"/>
        <v>35.766837505797461</v>
      </c>
      <c r="P33" s="34"/>
      <c r="Q33" s="34"/>
      <c r="R33" s="34"/>
      <c r="S33" s="35">
        <f>P33-Q33-R33</f>
        <v>0</v>
      </c>
      <c r="T33" s="36"/>
      <c r="U33" s="34">
        <v>81845</v>
      </c>
      <c r="V33" s="34">
        <v>0</v>
      </c>
      <c r="W33" s="34">
        <v>6850</v>
      </c>
      <c r="X33" s="35">
        <f t="shared" si="11"/>
        <v>74995</v>
      </c>
      <c r="Y33" s="36">
        <f t="shared" si="5"/>
        <v>8.3694788930295072</v>
      </c>
      <c r="Z33" s="35">
        <f t="shared" si="12"/>
        <v>955739.5</v>
      </c>
      <c r="AA33" s="35">
        <f t="shared" si="7"/>
        <v>84000</v>
      </c>
      <c r="AB33" s="35">
        <f t="shared" si="8"/>
        <v>269381.2</v>
      </c>
      <c r="AC33" s="35">
        <f t="shared" si="9"/>
        <v>602358.30000000005</v>
      </c>
      <c r="AD33" s="36">
        <f t="shared" si="1"/>
        <v>28.185630080163058</v>
      </c>
      <c r="AE33" s="38"/>
    </row>
    <row r="34" spans="1:31" ht="21.75">
      <c r="A34" s="26">
        <v>25</v>
      </c>
      <c r="B34" s="33" t="s">
        <v>46</v>
      </c>
      <c r="C34" s="34">
        <v>431820</v>
      </c>
      <c r="D34" s="34">
        <v>143940</v>
      </c>
      <c r="E34" s="35">
        <v>575760</v>
      </c>
      <c r="F34" s="36">
        <f t="shared" si="2"/>
        <v>33.333333333333329</v>
      </c>
      <c r="G34" s="37">
        <v>178250</v>
      </c>
      <c r="H34" s="37">
        <v>44250</v>
      </c>
      <c r="I34" s="35">
        <f t="shared" si="10"/>
        <v>134000</v>
      </c>
      <c r="J34" s="36">
        <f t="shared" si="3"/>
        <v>24.824684431977559</v>
      </c>
      <c r="K34" s="34">
        <v>256883.5</v>
      </c>
      <c r="L34" s="34">
        <v>0</v>
      </c>
      <c r="M34" s="34">
        <v>85670.24</v>
      </c>
      <c r="N34" s="35">
        <f t="shared" si="4"/>
        <v>171213.26</v>
      </c>
      <c r="O34" s="36">
        <f t="shared" si="0"/>
        <v>33.349841465099942</v>
      </c>
      <c r="P34" s="34"/>
      <c r="Q34" s="34"/>
      <c r="R34" s="34"/>
      <c r="S34" s="35"/>
      <c r="T34" s="36"/>
      <c r="U34" s="34">
        <v>81880</v>
      </c>
      <c r="V34" s="34">
        <v>0</v>
      </c>
      <c r="W34" s="34">
        <v>5446</v>
      </c>
      <c r="X34" s="35">
        <f t="shared" si="11"/>
        <v>76434</v>
      </c>
      <c r="Y34" s="36">
        <f t="shared" si="5"/>
        <v>6.6511968734733751</v>
      </c>
      <c r="Z34" s="35">
        <f t="shared" si="12"/>
        <v>948833.5</v>
      </c>
      <c r="AA34" s="35">
        <f t="shared" si="7"/>
        <v>0</v>
      </c>
      <c r="AB34" s="35">
        <f t="shared" si="8"/>
        <v>279306.23999999999</v>
      </c>
      <c r="AC34" s="35">
        <f t="shared" si="9"/>
        <v>669527.26</v>
      </c>
      <c r="AD34" s="36">
        <f t="shared" si="1"/>
        <v>29.436802136518153</v>
      </c>
      <c r="AE34" s="38"/>
    </row>
    <row r="35" spans="1:31" ht="21.75">
      <c r="A35" s="26">
        <v>26</v>
      </c>
      <c r="B35" s="33" t="s">
        <v>47</v>
      </c>
      <c r="C35" s="34">
        <v>398580</v>
      </c>
      <c r="D35" s="34">
        <v>132860</v>
      </c>
      <c r="E35" s="35">
        <v>595050</v>
      </c>
      <c r="F35" s="36">
        <f t="shared" si="2"/>
        <v>33.333333333333329</v>
      </c>
      <c r="G35" s="37">
        <v>244875</v>
      </c>
      <c r="H35" s="37">
        <v>70950</v>
      </c>
      <c r="I35" s="35">
        <f>SUM(G35-H35)</f>
        <v>173925</v>
      </c>
      <c r="J35" s="36">
        <f t="shared" si="3"/>
        <v>28.973966309341503</v>
      </c>
      <c r="K35" s="34">
        <v>249315</v>
      </c>
      <c r="L35" s="34">
        <v>0</v>
      </c>
      <c r="M35" s="34">
        <v>34327.43</v>
      </c>
      <c r="N35" s="35">
        <f t="shared" si="4"/>
        <v>214987.57</v>
      </c>
      <c r="O35" s="36">
        <f t="shared" si="0"/>
        <v>13.768698233158855</v>
      </c>
      <c r="P35" s="34"/>
      <c r="Q35" s="34"/>
      <c r="R35" s="34"/>
      <c r="S35" s="35"/>
      <c r="T35" s="36"/>
      <c r="U35" s="34">
        <v>81855</v>
      </c>
      <c r="V35" s="34">
        <v>0</v>
      </c>
      <c r="W35" s="34">
        <v>0</v>
      </c>
      <c r="X35" s="35">
        <f t="shared" si="11"/>
        <v>81855</v>
      </c>
      <c r="Y35" s="36">
        <f t="shared" si="5"/>
        <v>0</v>
      </c>
      <c r="Z35" s="35">
        <f t="shared" si="12"/>
        <v>974625</v>
      </c>
      <c r="AA35" s="35">
        <f t="shared" si="7"/>
        <v>0</v>
      </c>
      <c r="AB35" s="35">
        <f t="shared" si="8"/>
        <v>238137.43</v>
      </c>
      <c r="AC35" s="35">
        <f t="shared" si="9"/>
        <v>736487.57000000007</v>
      </c>
      <c r="AD35" s="36">
        <f t="shared" si="1"/>
        <v>24.433749390791331</v>
      </c>
      <c r="AE35" s="38"/>
    </row>
    <row r="36" spans="1:31" ht="21.75">
      <c r="A36" s="26">
        <v>27</v>
      </c>
      <c r="B36" s="33" t="s">
        <v>48</v>
      </c>
      <c r="C36" s="34">
        <v>561780</v>
      </c>
      <c r="D36" s="34">
        <v>187260</v>
      </c>
      <c r="E36" s="35">
        <v>749040</v>
      </c>
      <c r="F36" s="36">
        <f t="shared" si="2"/>
        <v>33.333333333333329</v>
      </c>
      <c r="G36" s="37">
        <v>188403</v>
      </c>
      <c r="H36" s="37">
        <v>61903</v>
      </c>
      <c r="I36" s="35">
        <f t="shared" si="10"/>
        <v>126500</v>
      </c>
      <c r="J36" s="36">
        <f t="shared" si="3"/>
        <v>32.856695487863782</v>
      </c>
      <c r="K36" s="34">
        <v>434597</v>
      </c>
      <c r="L36" s="34">
        <v>0</v>
      </c>
      <c r="M36" s="34">
        <v>71830.98</v>
      </c>
      <c r="N36" s="35">
        <f t="shared" si="4"/>
        <v>362766.02</v>
      </c>
      <c r="O36" s="36">
        <f t="shared" si="0"/>
        <v>16.528181280588683</v>
      </c>
      <c r="P36" s="34"/>
      <c r="Q36" s="34"/>
      <c r="R36" s="34"/>
      <c r="S36" s="35">
        <f>P36-Q36-R36</f>
        <v>0</v>
      </c>
      <c r="T36" s="36"/>
      <c r="U36" s="34">
        <v>72630</v>
      </c>
      <c r="V36" s="34">
        <v>0</v>
      </c>
      <c r="W36" s="34">
        <v>0</v>
      </c>
      <c r="X36" s="35">
        <f t="shared" si="11"/>
        <v>72630</v>
      </c>
      <c r="Y36" s="36">
        <f t="shared" si="5"/>
        <v>0</v>
      </c>
      <c r="Z36" s="35">
        <f t="shared" si="12"/>
        <v>1257410</v>
      </c>
      <c r="AA36" s="35">
        <f t="shared" si="7"/>
        <v>0</v>
      </c>
      <c r="AB36" s="35">
        <f t="shared" si="8"/>
        <v>320993.98</v>
      </c>
      <c r="AC36" s="35">
        <f t="shared" si="9"/>
        <v>936416.02</v>
      </c>
      <c r="AD36" s="36">
        <f t="shared" si="1"/>
        <v>25.528187305652096</v>
      </c>
      <c r="AE36" s="38"/>
    </row>
    <row r="37" spans="1:31" ht="21.75">
      <c r="A37" s="26">
        <v>28</v>
      </c>
      <c r="B37" s="33" t="s">
        <v>49</v>
      </c>
      <c r="C37" s="34">
        <v>325380</v>
      </c>
      <c r="D37" s="34">
        <v>108460</v>
      </c>
      <c r="E37" s="35">
        <v>415200</v>
      </c>
      <c r="F37" s="36">
        <f t="shared" si="2"/>
        <v>33.333333333333329</v>
      </c>
      <c r="G37" s="37">
        <v>122375</v>
      </c>
      <c r="H37" s="37">
        <v>44750</v>
      </c>
      <c r="I37" s="35">
        <f t="shared" si="10"/>
        <v>77625</v>
      </c>
      <c r="J37" s="36">
        <f t="shared" si="3"/>
        <v>36.567926455566905</v>
      </c>
      <c r="K37" s="34">
        <v>384725</v>
      </c>
      <c r="L37" s="34">
        <v>0</v>
      </c>
      <c r="M37" s="34">
        <v>52246.8</v>
      </c>
      <c r="N37" s="35">
        <f t="shared" si="4"/>
        <v>332478.2</v>
      </c>
      <c r="O37" s="36">
        <f t="shared" si="0"/>
        <v>13.580297615179674</v>
      </c>
      <c r="P37" s="34"/>
      <c r="Q37" s="34"/>
      <c r="R37" s="34"/>
      <c r="S37" s="35"/>
      <c r="T37" s="36"/>
      <c r="U37" s="34">
        <v>72540</v>
      </c>
      <c r="V37" s="34">
        <v>0</v>
      </c>
      <c r="W37" s="34">
        <v>0</v>
      </c>
      <c r="X37" s="35">
        <f t="shared" si="11"/>
        <v>72540</v>
      </c>
      <c r="Y37" s="36">
        <f t="shared" si="5"/>
        <v>0</v>
      </c>
      <c r="Z37" s="35">
        <f t="shared" si="12"/>
        <v>905020</v>
      </c>
      <c r="AA37" s="35">
        <f t="shared" si="7"/>
        <v>0</v>
      </c>
      <c r="AB37" s="35">
        <f t="shared" si="8"/>
        <v>205456.8</v>
      </c>
      <c r="AC37" s="35">
        <f t="shared" si="9"/>
        <v>699563.2</v>
      </c>
      <c r="AD37" s="36">
        <f t="shared" si="1"/>
        <v>22.701907140173695</v>
      </c>
      <c r="AE37" s="38"/>
    </row>
    <row r="38" spans="1:31" ht="21.75">
      <c r="A38" s="26">
        <v>29</v>
      </c>
      <c r="B38" s="33" t="s">
        <v>50</v>
      </c>
      <c r="C38" s="34">
        <v>323160</v>
      </c>
      <c r="D38" s="34">
        <v>107720</v>
      </c>
      <c r="E38" s="35">
        <v>377020</v>
      </c>
      <c r="F38" s="36">
        <f t="shared" si="2"/>
        <v>33.333333333333329</v>
      </c>
      <c r="G38" s="37">
        <v>158250</v>
      </c>
      <c r="H38" s="37">
        <v>26500</v>
      </c>
      <c r="I38" s="35">
        <f t="shared" si="10"/>
        <v>131750</v>
      </c>
      <c r="J38" s="36">
        <f t="shared" si="3"/>
        <v>16.74565560821485</v>
      </c>
      <c r="K38" s="34">
        <v>342860</v>
      </c>
      <c r="L38" s="34">
        <v>0</v>
      </c>
      <c r="M38" s="34">
        <v>128569.1</v>
      </c>
      <c r="N38" s="35">
        <f t="shared" si="4"/>
        <v>214290.9</v>
      </c>
      <c r="O38" s="36">
        <f t="shared" si="0"/>
        <v>37.499008341597154</v>
      </c>
      <c r="P38" s="34"/>
      <c r="Q38" s="34"/>
      <c r="R38" s="34"/>
      <c r="S38" s="35">
        <f>P38-Q38-R38</f>
        <v>0</v>
      </c>
      <c r="T38" s="36"/>
      <c r="U38" s="34">
        <v>152420</v>
      </c>
      <c r="V38" s="34">
        <v>0</v>
      </c>
      <c r="W38" s="34">
        <v>8700</v>
      </c>
      <c r="X38" s="35">
        <f t="shared" si="11"/>
        <v>143720</v>
      </c>
      <c r="Y38" s="36">
        <f t="shared" si="5"/>
        <v>5.7079123474609634</v>
      </c>
      <c r="Z38" s="35">
        <f t="shared" si="12"/>
        <v>976690</v>
      </c>
      <c r="AA38" s="35">
        <f t="shared" si="7"/>
        <v>0</v>
      </c>
      <c r="AB38" s="35">
        <f t="shared" si="8"/>
        <v>271489.09999999998</v>
      </c>
      <c r="AC38" s="35">
        <f t="shared" si="9"/>
        <v>705200.9</v>
      </c>
      <c r="AD38" s="36">
        <f t="shared" si="1"/>
        <v>27.796854682652633</v>
      </c>
      <c r="AE38" s="38"/>
    </row>
    <row r="39" spans="1:31" ht="21.75">
      <c r="A39" s="26">
        <v>30</v>
      </c>
      <c r="B39" s="33" t="s">
        <v>51</v>
      </c>
      <c r="C39" s="34">
        <v>468360</v>
      </c>
      <c r="D39" s="34">
        <v>156120</v>
      </c>
      <c r="E39" s="35">
        <v>624480</v>
      </c>
      <c r="F39" s="36">
        <f t="shared" si="2"/>
        <v>33.333333333333329</v>
      </c>
      <c r="G39" s="37">
        <v>163375</v>
      </c>
      <c r="H39" s="37">
        <v>57650</v>
      </c>
      <c r="I39" s="35">
        <f t="shared" si="10"/>
        <v>105725</v>
      </c>
      <c r="J39" s="36">
        <f t="shared" si="3"/>
        <v>35.286916602907418</v>
      </c>
      <c r="K39" s="34">
        <v>274577</v>
      </c>
      <c r="L39" s="34">
        <v>0</v>
      </c>
      <c r="M39" s="34">
        <v>32423.09</v>
      </c>
      <c r="N39" s="35">
        <f t="shared" si="4"/>
        <v>242153.91</v>
      </c>
      <c r="O39" s="36">
        <f t="shared" si="0"/>
        <v>11.808377977762158</v>
      </c>
      <c r="P39" s="34"/>
      <c r="Q39" s="34"/>
      <c r="R39" s="34"/>
      <c r="S39" s="35"/>
      <c r="T39" s="36"/>
      <c r="U39" s="34">
        <v>81855</v>
      </c>
      <c r="V39" s="34">
        <v>0</v>
      </c>
      <c r="W39" s="34">
        <v>0</v>
      </c>
      <c r="X39" s="35">
        <f t="shared" si="11"/>
        <v>81855</v>
      </c>
      <c r="Y39" s="36">
        <f t="shared" si="5"/>
        <v>0</v>
      </c>
      <c r="Z39" s="35">
        <f t="shared" si="12"/>
        <v>988167</v>
      </c>
      <c r="AA39" s="35">
        <f t="shared" si="7"/>
        <v>0</v>
      </c>
      <c r="AB39" s="35">
        <f t="shared" si="8"/>
        <v>246193.09</v>
      </c>
      <c r="AC39" s="35">
        <f t="shared" si="9"/>
        <v>741973.91</v>
      </c>
      <c r="AD39" s="36">
        <f t="shared" si="1"/>
        <v>24.914117755399641</v>
      </c>
      <c r="AE39" s="38"/>
    </row>
    <row r="40" spans="1:31" ht="21.75">
      <c r="A40" s="26">
        <v>31</v>
      </c>
      <c r="B40" s="33" t="s">
        <v>52</v>
      </c>
      <c r="C40" s="34">
        <v>385980</v>
      </c>
      <c r="D40" s="34">
        <v>128660</v>
      </c>
      <c r="E40" s="35">
        <v>487640</v>
      </c>
      <c r="F40" s="36">
        <f t="shared" si="2"/>
        <v>33.333333333333329</v>
      </c>
      <c r="G40" s="37">
        <v>119875</v>
      </c>
      <c r="H40" s="37">
        <v>44550</v>
      </c>
      <c r="I40" s="35">
        <f t="shared" si="10"/>
        <v>75325</v>
      </c>
      <c r="J40" s="36">
        <f t="shared" si="3"/>
        <v>37.16371220020855</v>
      </c>
      <c r="K40" s="34">
        <v>319835</v>
      </c>
      <c r="L40" s="34">
        <v>0</v>
      </c>
      <c r="M40" s="34">
        <v>103776.16</v>
      </c>
      <c r="N40" s="35">
        <f t="shared" si="4"/>
        <v>216058.84</v>
      </c>
      <c r="O40" s="36">
        <f t="shared" si="0"/>
        <v>32.446780371128867</v>
      </c>
      <c r="P40" s="34"/>
      <c r="Q40" s="34"/>
      <c r="R40" s="34"/>
      <c r="S40" s="35"/>
      <c r="T40" s="36"/>
      <c r="U40" s="34">
        <v>72630</v>
      </c>
      <c r="V40" s="34">
        <v>0</v>
      </c>
      <c r="W40" s="34">
        <v>5540</v>
      </c>
      <c r="X40" s="35">
        <f t="shared" si="11"/>
        <v>67090</v>
      </c>
      <c r="Y40" s="36">
        <f t="shared" si="5"/>
        <v>7.6277020514938734</v>
      </c>
      <c r="Z40" s="35">
        <f t="shared" si="12"/>
        <v>898320</v>
      </c>
      <c r="AA40" s="35">
        <f t="shared" si="7"/>
        <v>0</v>
      </c>
      <c r="AB40" s="35">
        <f t="shared" si="8"/>
        <v>282526.16000000003</v>
      </c>
      <c r="AC40" s="35">
        <f t="shared" si="9"/>
        <v>615793.84</v>
      </c>
      <c r="AD40" s="36">
        <f t="shared" si="1"/>
        <v>31.450503161456943</v>
      </c>
      <c r="AE40" s="38"/>
    </row>
    <row r="41" spans="1:31" s="39" customFormat="1" ht="21.75">
      <c r="A41" s="32">
        <v>32</v>
      </c>
      <c r="B41" s="33" t="s">
        <v>53</v>
      </c>
      <c r="C41" s="34">
        <v>383700</v>
      </c>
      <c r="D41" s="34">
        <v>127900</v>
      </c>
      <c r="E41" s="35">
        <v>489920</v>
      </c>
      <c r="F41" s="36">
        <f t="shared" si="2"/>
        <v>33.333333333333329</v>
      </c>
      <c r="G41" s="37">
        <v>128375</v>
      </c>
      <c r="H41" s="37">
        <v>32250</v>
      </c>
      <c r="I41" s="35">
        <f t="shared" si="10"/>
        <v>96125</v>
      </c>
      <c r="J41" s="36">
        <f t="shared" si="3"/>
        <v>25.121713729308663</v>
      </c>
      <c r="K41" s="34">
        <v>394197</v>
      </c>
      <c r="L41" s="34">
        <v>0</v>
      </c>
      <c r="M41" s="34">
        <v>63171.88</v>
      </c>
      <c r="N41" s="35">
        <f t="shared" si="4"/>
        <v>331025.12</v>
      </c>
      <c r="O41" s="36">
        <f t="shared" si="0"/>
        <v>16.025459351542501</v>
      </c>
      <c r="P41" s="34"/>
      <c r="Q41" s="34"/>
      <c r="R41" s="34"/>
      <c r="S41" s="35">
        <f>P41-Q41-R41</f>
        <v>0</v>
      </c>
      <c r="T41" s="36"/>
      <c r="U41" s="34">
        <v>72630</v>
      </c>
      <c r="V41" s="34">
        <v>0</v>
      </c>
      <c r="W41" s="34">
        <v>2856</v>
      </c>
      <c r="X41" s="35">
        <f t="shared" si="11"/>
        <v>69774</v>
      </c>
      <c r="Y41" s="36">
        <f t="shared" si="5"/>
        <v>3.9322593969434121</v>
      </c>
      <c r="Z41" s="35">
        <f t="shared" si="12"/>
        <v>978902</v>
      </c>
      <c r="AA41" s="35">
        <f t="shared" si="7"/>
        <v>0</v>
      </c>
      <c r="AB41" s="35">
        <f t="shared" si="8"/>
        <v>226177.88</v>
      </c>
      <c r="AC41" s="35">
        <f t="shared" si="9"/>
        <v>752724.12</v>
      </c>
      <c r="AD41" s="36">
        <f t="shared" si="1"/>
        <v>23.105262835299143</v>
      </c>
      <c r="AE41" s="38"/>
    </row>
    <row r="42" spans="1:31" s="46" customFormat="1" ht="21.75">
      <c r="A42" s="40">
        <v>33</v>
      </c>
      <c r="B42" s="41" t="s">
        <v>54</v>
      </c>
      <c r="C42" s="42">
        <v>319020</v>
      </c>
      <c r="D42" s="42">
        <v>106340</v>
      </c>
      <c r="E42" s="43">
        <v>425360</v>
      </c>
      <c r="F42" s="44">
        <f t="shared" si="2"/>
        <v>33.333333333333329</v>
      </c>
      <c r="G42" s="45">
        <v>173250</v>
      </c>
      <c r="H42" s="37">
        <v>45500</v>
      </c>
      <c r="I42" s="43">
        <f t="shared" si="10"/>
        <v>127750</v>
      </c>
      <c r="J42" s="44">
        <f t="shared" si="3"/>
        <v>26.262626262626267</v>
      </c>
      <c r="K42" s="42">
        <v>371060.5</v>
      </c>
      <c r="L42" s="42">
        <v>0</v>
      </c>
      <c r="M42" s="34">
        <v>63839.8</v>
      </c>
      <c r="N42" s="35">
        <f t="shared" si="4"/>
        <v>307220.7</v>
      </c>
      <c r="O42" s="44">
        <f t="shared" si="0"/>
        <v>17.204687645276177</v>
      </c>
      <c r="P42" s="34"/>
      <c r="Q42" s="34"/>
      <c r="R42" s="34"/>
      <c r="S42" s="35"/>
      <c r="T42" s="36"/>
      <c r="U42" s="42">
        <v>72630</v>
      </c>
      <c r="V42" s="42">
        <v>0</v>
      </c>
      <c r="W42" s="42">
        <v>0</v>
      </c>
      <c r="X42" s="43">
        <f t="shared" si="11"/>
        <v>72630</v>
      </c>
      <c r="Y42" s="44">
        <f t="shared" si="5"/>
        <v>0</v>
      </c>
      <c r="Z42" s="43">
        <f t="shared" si="12"/>
        <v>935960.5</v>
      </c>
      <c r="AA42" s="35">
        <f t="shared" si="7"/>
        <v>0</v>
      </c>
      <c r="AB42" s="35">
        <f t="shared" si="8"/>
        <v>215679.8</v>
      </c>
      <c r="AC42" s="35">
        <f t="shared" si="9"/>
        <v>720280.7</v>
      </c>
      <c r="AD42" s="44">
        <f t="shared" si="1"/>
        <v>23.043686138464174</v>
      </c>
      <c r="AE42" s="38"/>
    </row>
    <row r="43" spans="1:31" s="39" customFormat="1" ht="21.75">
      <c r="A43" s="32">
        <v>34</v>
      </c>
      <c r="B43" s="32" t="s">
        <v>55</v>
      </c>
      <c r="C43" s="48">
        <v>282120</v>
      </c>
      <c r="D43" s="48">
        <v>94040</v>
      </c>
      <c r="E43" s="35">
        <v>360080</v>
      </c>
      <c r="F43" s="36">
        <f t="shared" si="2"/>
        <v>33.333333333333329</v>
      </c>
      <c r="G43" s="37">
        <v>165250</v>
      </c>
      <c r="H43" s="37">
        <v>64300</v>
      </c>
      <c r="I43" s="35">
        <f t="shared" si="10"/>
        <v>100950</v>
      </c>
      <c r="J43" s="36">
        <f t="shared" si="3"/>
        <v>38.910741301059005</v>
      </c>
      <c r="K43" s="34">
        <v>385439</v>
      </c>
      <c r="L43" s="34">
        <v>0</v>
      </c>
      <c r="M43" s="34">
        <v>59867.67</v>
      </c>
      <c r="N43" s="35">
        <f t="shared" si="4"/>
        <v>325571.33</v>
      </c>
      <c r="O43" s="36">
        <f t="shared" si="0"/>
        <v>15.532333261553708</v>
      </c>
      <c r="P43" s="34"/>
      <c r="Q43" s="34"/>
      <c r="R43" s="34"/>
      <c r="S43" s="35"/>
      <c r="T43" s="36"/>
      <c r="U43" s="34">
        <v>81845</v>
      </c>
      <c r="V43" s="34">
        <v>0</v>
      </c>
      <c r="W43" s="34">
        <v>7204.2</v>
      </c>
      <c r="X43" s="35">
        <f t="shared" si="11"/>
        <v>74640.800000000003</v>
      </c>
      <c r="Y43" s="36">
        <f t="shared" si="5"/>
        <v>8.8022481519946236</v>
      </c>
      <c r="Z43" s="35">
        <f t="shared" si="12"/>
        <v>914654</v>
      </c>
      <c r="AA43" s="35">
        <f t="shared" si="7"/>
        <v>0</v>
      </c>
      <c r="AB43" s="35">
        <f t="shared" si="8"/>
        <v>225411.87</v>
      </c>
      <c r="AC43" s="35">
        <f t="shared" si="9"/>
        <v>689242.13</v>
      </c>
      <c r="AD43" s="36">
        <f t="shared" si="1"/>
        <v>24.644496170136463</v>
      </c>
      <c r="AE43" s="38"/>
    </row>
    <row r="44" spans="1:31" ht="21.75">
      <c r="A44" s="26">
        <v>35</v>
      </c>
      <c r="B44" s="47" t="s">
        <v>56</v>
      </c>
      <c r="C44" s="34">
        <v>366900</v>
      </c>
      <c r="D44" s="34">
        <v>122300</v>
      </c>
      <c r="E44" s="35">
        <v>475049.5</v>
      </c>
      <c r="F44" s="36">
        <f t="shared" si="2"/>
        <v>33.333333333333329</v>
      </c>
      <c r="G44" s="37">
        <v>137375</v>
      </c>
      <c r="H44" s="37">
        <v>40250</v>
      </c>
      <c r="I44" s="35">
        <f t="shared" si="10"/>
        <v>97125</v>
      </c>
      <c r="J44" s="36">
        <f t="shared" si="3"/>
        <v>29.29936305732484</v>
      </c>
      <c r="K44" s="34">
        <v>301604</v>
      </c>
      <c r="L44" s="34">
        <v>0</v>
      </c>
      <c r="M44" s="34">
        <v>41103.54</v>
      </c>
      <c r="N44" s="35">
        <f t="shared" si="4"/>
        <v>260500.46</v>
      </c>
      <c r="O44" s="36">
        <f t="shared" si="0"/>
        <v>13.628313948090875</v>
      </c>
      <c r="P44" s="34"/>
      <c r="Q44" s="34"/>
      <c r="R44" s="34"/>
      <c r="S44" s="35"/>
      <c r="T44" s="36"/>
      <c r="U44" s="34">
        <v>81845</v>
      </c>
      <c r="V44" s="34">
        <v>0</v>
      </c>
      <c r="W44" s="34">
        <v>6300</v>
      </c>
      <c r="X44" s="35">
        <f t="shared" si="11"/>
        <v>75545</v>
      </c>
      <c r="Y44" s="36">
        <f t="shared" si="5"/>
        <v>7.697476938114729</v>
      </c>
      <c r="Z44" s="35">
        <f t="shared" si="12"/>
        <v>887724</v>
      </c>
      <c r="AA44" s="35">
        <f t="shared" si="7"/>
        <v>0</v>
      </c>
      <c r="AB44" s="35">
        <f t="shared" si="8"/>
        <v>209953.54</v>
      </c>
      <c r="AC44" s="35">
        <f t="shared" si="9"/>
        <v>677770.46</v>
      </c>
      <c r="AD44" s="36">
        <f t="shared" si="1"/>
        <v>23.650767580914788</v>
      </c>
      <c r="AE44" s="38"/>
    </row>
    <row r="45" spans="1:31" ht="21.75">
      <c r="A45" s="26">
        <v>36</v>
      </c>
      <c r="B45" s="33" t="s">
        <v>57</v>
      </c>
      <c r="C45" s="34">
        <v>271080</v>
      </c>
      <c r="D45" s="34">
        <v>91110</v>
      </c>
      <c r="E45" s="35">
        <v>316260</v>
      </c>
      <c r="F45" s="36">
        <f t="shared" si="2"/>
        <v>33.610004426737497</v>
      </c>
      <c r="G45" s="37">
        <v>155750</v>
      </c>
      <c r="H45" s="37">
        <v>29000</v>
      </c>
      <c r="I45" s="35">
        <f t="shared" si="10"/>
        <v>126750</v>
      </c>
      <c r="J45" s="36">
        <f t="shared" si="3"/>
        <v>18.619582664526487</v>
      </c>
      <c r="K45" s="34">
        <v>261480</v>
      </c>
      <c r="L45" s="34">
        <v>0</v>
      </c>
      <c r="M45" s="34">
        <v>64041.06</v>
      </c>
      <c r="N45" s="35">
        <f t="shared" si="4"/>
        <v>197438.94</v>
      </c>
      <c r="O45" s="36">
        <f t="shared" si="0"/>
        <v>24.491762276273519</v>
      </c>
      <c r="P45" s="34"/>
      <c r="Q45" s="34"/>
      <c r="R45" s="34"/>
      <c r="S45" s="35"/>
      <c r="T45" s="36"/>
      <c r="U45" s="34">
        <v>81845</v>
      </c>
      <c r="V45" s="34">
        <v>0</v>
      </c>
      <c r="W45" s="34">
        <v>0</v>
      </c>
      <c r="X45" s="35">
        <f t="shared" si="11"/>
        <v>81845</v>
      </c>
      <c r="Y45" s="36">
        <f t="shared" si="5"/>
        <v>0</v>
      </c>
      <c r="Z45" s="35">
        <f t="shared" si="12"/>
        <v>770155</v>
      </c>
      <c r="AA45" s="35">
        <f t="shared" si="7"/>
        <v>0</v>
      </c>
      <c r="AB45" s="35">
        <f t="shared" si="8"/>
        <v>184151.06</v>
      </c>
      <c r="AC45" s="35">
        <f t="shared" si="9"/>
        <v>586003.93999999994</v>
      </c>
      <c r="AD45" s="36">
        <f t="shared" si="1"/>
        <v>23.910908843025105</v>
      </c>
      <c r="AE45" s="38"/>
    </row>
    <row r="46" spans="1:31" s="39" customFormat="1" ht="21.75">
      <c r="A46" s="32">
        <v>37</v>
      </c>
      <c r="B46" s="33" t="s">
        <v>58</v>
      </c>
      <c r="C46" s="34">
        <v>321960</v>
      </c>
      <c r="D46" s="34">
        <v>107320</v>
      </c>
      <c r="E46" s="35">
        <v>429280</v>
      </c>
      <c r="F46" s="36">
        <f t="shared" si="2"/>
        <v>33.333333333333329</v>
      </c>
      <c r="G46" s="37">
        <v>98250</v>
      </c>
      <c r="H46" s="37">
        <v>13500</v>
      </c>
      <c r="I46" s="35">
        <f t="shared" si="10"/>
        <v>84750</v>
      </c>
      <c r="J46" s="36">
        <f t="shared" si="3"/>
        <v>13.740458015267176</v>
      </c>
      <c r="K46" s="34">
        <v>465801</v>
      </c>
      <c r="L46" s="34">
        <v>84000</v>
      </c>
      <c r="M46" s="34">
        <v>177873.08</v>
      </c>
      <c r="N46" s="35">
        <f t="shared" si="4"/>
        <v>203927.92</v>
      </c>
      <c r="O46" s="36">
        <f t="shared" si="0"/>
        <v>38.186495949987226</v>
      </c>
      <c r="P46" s="34">
        <v>16000</v>
      </c>
      <c r="Q46" s="34">
        <v>0</v>
      </c>
      <c r="R46" s="34">
        <v>16000</v>
      </c>
      <c r="S46" s="35"/>
      <c r="T46" s="36">
        <f>R46/P46*100</f>
        <v>100</v>
      </c>
      <c r="U46" s="34">
        <v>306665</v>
      </c>
      <c r="V46" s="34">
        <f>52000+65000</f>
        <v>117000</v>
      </c>
      <c r="W46" s="34">
        <v>18691</v>
      </c>
      <c r="X46" s="35">
        <f t="shared" si="11"/>
        <v>170974</v>
      </c>
      <c r="Y46" s="36">
        <f t="shared" si="5"/>
        <v>6.0949244289371141</v>
      </c>
      <c r="Z46" s="35">
        <f t="shared" si="12"/>
        <v>1208676</v>
      </c>
      <c r="AA46" s="35">
        <f t="shared" si="7"/>
        <v>201000</v>
      </c>
      <c r="AB46" s="35">
        <f t="shared" si="8"/>
        <v>333384.07999999996</v>
      </c>
      <c r="AC46" s="35">
        <f t="shared" si="9"/>
        <v>674291.92</v>
      </c>
      <c r="AD46" s="36">
        <f t="shared" si="1"/>
        <v>27.582584580152165</v>
      </c>
      <c r="AE46" s="38"/>
    </row>
    <row r="47" spans="1:31" ht="21.75">
      <c r="A47" s="26">
        <v>38</v>
      </c>
      <c r="B47" s="33" t="s">
        <v>59</v>
      </c>
      <c r="C47" s="34">
        <v>293160</v>
      </c>
      <c r="D47" s="34">
        <v>169720</v>
      </c>
      <c r="E47" s="35">
        <v>678880</v>
      </c>
      <c r="F47" s="36">
        <f t="shared" si="2"/>
        <v>57.893300586710325</v>
      </c>
      <c r="G47" s="37">
        <v>58250</v>
      </c>
      <c r="H47" s="37">
        <v>23000</v>
      </c>
      <c r="I47" s="35">
        <f t="shared" si="10"/>
        <v>35250</v>
      </c>
      <c r="J47" s="36">
        <f t="shared" si="3"/>
        <v>39.484978540772531</v>
      </c>
      <c r="K47" s="34">
        <v>306789</v>
      </c>
      <c r="L47" s="34">
        <v>0</v>
      </c>
      <c r="M47" s="34">
        <v>81268.14</v>
      </c>
      <c r="N47" s="35">
        <f t="shared" si="4"/>
        <v>225520.86</v>
      </c>
      <c r="O47" s="36">
        <f t="shared" si="0"/>
        <v>26.489913262861446</v>
      </c>
      <c r="P47" s="34">
        <v>202000</v>
      </c>
      <c r="Q47" s="34">
        <v>202000</v>
      </c>
      <c r="R47" s="34">
        <v>0</v>
      </c>
      <c r="S47" s="35"/>
      <c r="T47" s="36">
        <f>R47/P47*100</f>
        <v>0</v>
      </c>
      <c r="U47" s="34">
        <v>157820</v>
      </c>
      <c r="V47" s="34">
        <v>0</v>
      </c>
      <c r="W47" s="34">
        <v>28169</v>
      </c>
      <c r="X47" s="35">
        <f t="shared" si="11"/>
        <v>129651</v>
      </c>
      <c r="Y47" s="36">
        <f t="shared" si="5"/>
        <v>17.848815105816755</v>
      </c>
      <c r="Z47" s="35">
        <f t="shared" si="12"/>
        <v>1018019</v>
      </c>
      <c r="AA47" s="35">
        <f t="shared" si="7"/>
        <v>202000</v>
      </c>
      <c r="AB47" s="35">
        <f t="shared" si="8"/>
        <v>302157.14</v>
      </c>
      <c r="AC47" s="35">
        <f t="shared" si="9"/>
        <v>513861.86</v>
      </c>
      <c r="AD47" s="36">
        <f t="shared" si="1"/>
        <v>29.680893971527055</v>
      </c>
      <c r="AE47" s="38"/>
    </row>
    <row r="48" spans="1:31" s="39" customFormat="1" ht="21.75">
      <c r="A48" s="32">
        <v>39</v>
      </c>
      <c r="B48" s="33" t="s">
        <v>60</v>
      </c>
      <c r="C48" s="34">
        <v>446460</v>
      </c>
      <c r="D48" s="34">
        <v>148820</v>
      </c>
      <c r="E48" s="35">
        <v>595280</v>
      </c>
      <c r="F48" s="36">
        <f t="shared" si="2"/>
        <v>33.333333333333329</v>
      </c>
      <c r="G48" s="37">
        <v>37375</v>
      </c>
      <c r="H48" s="37">
        <v>7250</v>
      </c>
      <c r="I48" s="35">
        <f t="shared" si="10"/>
        <v>30125</v>
      </c>
      <c r="J48" s="36">
        <f t="shared" si="3"/>
        <v>19.397993311036789</v>
      </c>
      <c r="K48" s="34">
        <v>392925</v>
      </c>
      <c r="L48" s="34">
        <v>0</v>
      </c>
      <c r="M48" s="34">
        <v>63421.120000000003</v>
      </c>
      <c r="N48" s="35">
        <f t="shared" si="4"/>
        <v>329503.88</v>
      </c>
      <c r="O48" s="36">
        <f t="shared" si="0"/>
        <v>16.140769867022968</v>
      </c>
      <c r="P48" s="34">
        <v>595500</v>
      </c>
      <c r="Q48" s="34">
        <v>0</v>
      </c>
      <c r="R48" s="34">
        <v>70400</v>
      </c>
      <c r="S48" s="35">
        <f>P48-Q48-R48</f>
        <v>525100</v>
      </c>
      <c r="T48" s="36">
        <f>R48/P48*100</f>
        <v>11.821998320738874</v>
      </c>
      <c r="U48" s="34">
        <v>257655</v>
      </c>
      <c r="V48" s="34">
        <v>0</v>
      </c>
      <c r="W48" s="34">
        <v>27000</v>
      </c>
      <c r="X48" s="35">
        <f t="shared" si="11"/>
        <v>230655</v>
      </c>
      <c r="Y48" s="36">
        <f t="shared" si="5"/>
        <v>10.479129067939686</v>
      </c>
      <c r="Z48" s="35">
        <f t="shared" si="12"/>
        <v>1729915</v>
      </c>
      <c r="AA48" s="35">
        <f t="shared" si="7"/>
        <v>0</v>
      </c>
      <c r="AB48" s="35">
        <f t="shared" si="8"/>
        <v>316891.12</v>
      </c>
      <c r="AC48" s="35">
        <f t="shared" si="9"/>
        <v>1413023.88</v>
      </c>
      <c r="AD48" s="36">
        <f t="shared" si="1"/>
        <v>18.318305812713341</v>
      </c>
      <c r="AE48" s="38"/>
    </row>
    <row r="49" spans="1:31" ht="21.75">
      <c r="A49" s="26">
        <v>40</v>
      </c>
      <c r="B49" s="33" t="s">
        <v>61</v>
      </c>
      <c r="C49" s="34">
        <v>328620</v>
      </c>
      <c r="D49" s="34">
        <v>109540</v>
      </c>
      <c r="E49" s="35">
        <v>438160</v>
      </c>
      <c r="F49" s="36">
        <f t="shared" si="2"/>
        <v>33.333333333333329</v>
      </c>
      <c r="G49" s="37">
        <v>83250</v>
      </c>
      <c r="H49" s="37">
        <v>31500</v>
      </c>
      <c r="I49" s="35">
        <f t="shared" si="10"/>
        <v>51750</v>
      </c>
      <c r="J49" s="36">
        <f t="shared" si="3"/>
        <v>37.837837837837839</v>
      </c>
      <c r="K49" s="34">
        <v>284182</v>
      </c>
      <c r="L49" s="34">
        <v>0</v>
      </c>
      <c r="M49" s="34">
        <v>99978.4</v>
      </c>
      <c r="N49" s="35">
        <f t="shared" si="4"/>
        <v>184203.6</v>
      </c>
      <c r="O49" s="36">
        <f t="shared" si="0"/>
        <v>35.181116326860952</v>
      </c>
      <c r="P49" s="34">
        <v>523300</v>
      </c>
      <c r="Q49" s="34">
        <v>0</v>
      </c>
      <c r="R49" s="34">
        <v>0</v>
      </c>
      <c r="S49" s="35"/>
      <c r="T49" s="36">
        <f>R49/P49*100</f>
        <v>0</v>
      </c>
      <c r="U49" s="34">
        <v>81755</v>
      </c>
      <c r="V49" s="34">
        <v>0</v>
      </c>
      <c r="W49" s="34">
        <v>0</v>
      </c>
      <c r="X49" s="35">
        <f t="shared" si="11"/>
        <v>81755</v>
      </c>
      <c r="Y49" s="36">
        <f t="shared" si="5"/>
        <v>0</v>
      </c>
      <c r="Z49" s="35">
        <f t="shared" si="12"/>
        <v>1301107</v>
      </c>
      <c r="AA49" s="35">
        <f t="shared" si="7"/>
        <v>0</v>
      </c>
      <c r="AB49" s="35">
        <f t="shared" si="8"/>
        <v>241018.4</v>
      </c>
      <c r="AC49" s="35">
        <f t="shared" si="9"/>
        <v>1060088.6000000001</v>
      </c>
      <c r="AD49" s="36">
        <f t="shared" si="1"/>
        <v>18.524102936960603</v>
      </c>
      <c r="AE49" s="38"/>
    </row>
    <row r="50" spans="1:31" ht="21.75">
      <c r="A50" s="26">
        <v>41</v>
      </c>
      <c r="B50" s="33" t="s">
        <v>62</v>
      </c>
      <c r="C50" s="34">
        <v>311460</v>
      </c>
      <c r="D50" s="34">
        <v>103820</v>
      </c>
      <c r="E50" s="35">
        <v>415280</v>
      </c>
      <c r="F50" s="36">
        <f t="shared" si="2"/>
        <v>33.333333333333329</v>
      </c>
      <c r="G50" s="37">
        <v>8250</v>
      </c>
      <c r="H50" s="37">
        <v>1500</v>
      </c>
      <c r="I50" s="35">
        <f t="shared" si="10"/>
        <v>6750</v>
      </c>
      <c r="J50" s="36">
        <f t="shared" si="3"/>
        <v>18.181818181818183</v>
      </c>
      <c r="K50" s="34">
        <v>326669</v>
      </c>
      <c r="L50" s="34">
        <v>0</v>
      </c>
      <c r="M50" s="34">
        <v>57166.95</v>
      </c>
      <c r="N50" s="35">
        <f t="shared" si="4"/>
        <v>269502.05</v>
      </c>
      <c r="O50" s="36">
        <f t="shared" si="0"/>
        <v>17.499961734967197</v>
      </c>
      <c r="P50" s="34"/>
      <c r="Q50" s="34"/>
      <c r="R50" s="34"/>
      <c r="S50" s="35"/>
      <c r="T50" s="36"/>
      <c r="U50" s="34">
        <v>174440</v>
      </c>
      <c r="V50" s="34">
        <v>0</v>
      </c>
      <c r="W50" s="34">
        <v>21550</v>
      </c>
      <c r="X50" s="35">
        <f t="shared" si="11"/>
        <v>152890</v>
      </c>
      <c r="Y50" s="36">
        <f t="shared" si="5"/>
        <v>12.353817931667049</v>
      </c>
      <c r="Z50" s="35">
        <f t="shared" si="12"/>
        <v>820819</v>
      </c>
      <c r="AA50" s="35">
        <f t="shared" si="7"/>
        <v>0</v>
      </c>
      <c r="AB50" s="35">
        <f t="shared" si="8"/>
        <v>184036.95</v>
      </c>
      <c r="AC50" s="35">
        <f t="shared" si="9"/>
        <v>636782.05000000005</v>
      </c>
      <c r="AD50" s="36">
        <f t="shared" si="1"/>
        <v>22.421136693960545</v>
      </c>
      <c r="AE50" s="38"/>
    </row>
    <row r="51" spans="1:31" s="39" customFormat="1" ht="21.75">
      <c r="A51" s="32">
        <v>42</v>
      </c>
      <c r="B51" s="33" t="s">
        <v>63</v>
      </c>
      <c r="C51" s="34">
        <v>408180</v>
      </c>
      <c r="D51" s="34">
        <v>136060</v>
      </c>
      <c r="E51" s="35">
        <v>544240</v>
      </c>
      <c r="F51" s="36">
        <f t="shared" si="2"/>
        <v>33.333333333333329</v>
      </c>
      <c r="G51" s="37">
        <v>72045</v>
      </c>
      <c r="H51" s="37">
        <v>18190</v>
      </c>
      <c r="I51" s="35">
        <f t="shared" si="10"/>
        <v>53855</v>
      </c>
      <c r="J51" s="36">
        <f t="shared" si="3"/>
        <v>25.248108820875842</v>
      </c>
      <c r="K51" s="34">
        <v>332279.5</v>
      </c>
      <c r="L51" s="34">
        <v>0</v>
      </c>
      <c r="M51" s="34">
        <v>93890.02</v>
      </c>
      <c r="N51" s="35">
        <f t="shared" si="4"/>
        <v>238389.47999999998</v>
      </c>
      <c r="O51" s="36">
        <f t="shared" si="0"/>
        <v>28.256338413895531</v>
      </c>
      <c r="P51" s="34"/>
      <c r="Q51" s="34"/>
      <c r="R51" s="34"/>
      <c r="S51" s="35"/>
      <c r="T51" s="36"/>
      <c r="U51" s="34">
        <v>274610</v>
      </c>
      <c r="V51" s="34">
        <v>0</v>
      </c>
      <c r="W51" s="34">
        <v>10000</v>
      </c>
      <c r="X51" s="35">
        <f t="shared" si="11"/>
        <v>264610</v>
      </c>
      <c r="Y51" s="36">
        <f t="shared" si="5"/>
        <v>3.6415279851425661</v>
      </c>
      <c r="Z51" s="35">
        <f t="shared" si="12"/>
        <v>1087114.5</v>
      </c>
      <c r="AA51" s="35">
        <f t="shared" si="7"/>
        <v>0</v>
      </c>
      <c r="AB51" s="35">
        <f t="shared" si="8"/>
        <v>258140.02000000002</v>
      </c>
      <c r="AC51" s="35">
        <f t="shared" si="9"/>
        <v>828974.48</v>
      </c>
      <c r="AD51" s="36">
        <f t="shared" si="1"/>
        <v>23.745430679105102</v>
      </c>
      <c r="AE51" s="38"/>
    </row>
    <row r="52" spans="1:31" ht="21.75">
      <c r="A52" s="26">
        <v>43</v>
      </c>
      <c r="B52" s="33" t="s">
        <v>64</v>
      </c>
      <c r="C52" s="34">
        <v>259020</v>
      </c>
      <c r="D52" s="34">
        <v>86340</v>
      </c>
      <c r="E52" s="35">
        <v>273360</v>
      </c>
      <c r="F52" s="36">
        <f t="shared" si="2"/>
        <v>33.333333333333329</v>
      </c>
      <c r="G52" s="37">
        <v>198250</v>
      </c>
      <c r="H52" s="37">
        <v>39500</v>
      </c>
      <c r="I52" s="35">
        <f t="shared" si="10"/>
        <v>158750</v>
      </c>
      <c r="J52" s="36">
        <f t="shared" si="3"/>
        <v>19.924337957124845</v>
      </c>
      <c r="K52" s="34">
        <v>341574</v>
      </c>
      <c r="L52" s="34">
        <v>0</v>
      </c>
      <c r="M52" s="34">
        <v>54496.26</v>
      </c>
      <c r="N52" s="35">
        <f t="shared" si="4"/>
        <v>287077.74</v>
      </c>
      <c r="O52" s="36">
        <f t="shared" si="0"/>
        <v>15.954452036747529</v>
      </c>
      <c r="P52" s="34"/>
      <c r="Q52" s="34"/>
      <c r="R52" s="34"/>
      <c r="S52" s="35"/>
      <c r="T52" s="36"/>
      <c r="U52" s="34">
        <v>169810</v>
      </c>
      <c r="V52" s="34">
        <v>0</v>
      </c>
      <c r="W52" s="34">
        <v>7510</v>
      </c>
      <c r="X52" s="35">
        <f t="shared" si="11"/>
        <v>162300</v>
      </c>
      <c r="Y52" s="36">
        <f t="shared" si="5"/>
        <v>4.4225899534774165</v>
      </c>
      <c r="Z52" s="35">
        <f t="shared" si="12"/>
        <v>968654</v>
      </c>
      <c r="AA52" s="35">
        <f t="shared" si="7"/>
        <v>0</v>
      </c>
      <c r="AB52" s="35">
        <f t="shared" si="8"/>
        <v>187846.26</v>
      </c>
      <c r="AC52" s="35">
        <f t="shared" si="9"/>
        <v>780807.74</v>
      </c>
      <c r="AD52" s="36">
        <f t="shared" si="1"/>
        <v>19.392503411951019</v>
      </c>
      <c r="AE52" s="38"/>
    </row>
    <row r="53" spans="1:31" s="39" customFormat="1" ht="21.75">
      <c r="A53" s="32">
        <v>44</v>
      </c>
      <c r="B53" s="33" t="s">
        <v>65</v>
      </c>
      <c r="C53" s="34">
        <v>422460</v>
      </c>
      <c r="D53" s="34">
        <v>140820</v>
      </c>
      <c r="E53" s="35">
        <v>563280</v>
      </c>
      <c r="F53" s="36">
        <f t="shared" si="2"/>
        <v>33.333333333333329</v>
      </c>
      <c r="G53" s="37">
        <v>159875</v>
      </c>
      <c r="H53" s="37">
        <v>25750</v>
      </c>
      <c r="I53" s="35">
        <f t="shared" si="10"/>
        <v>134125</v>
      </c>
      <c r="J53" s="36">
        <f t="shared" si="3"/>
        <v>16.10633307271306</v>
      </c>
      <c r="K53" s="34">
        <v>397256</v>
      </c>
      <c r="L53" s="34">
        <v>0</v>
      </c>
      <c r="M53" s="34">
        <v>109839.63</v>
      </c>
      <c r="N53" s="35">
        <f t="shared" si="4"/>
        <v>287416.37</v>
      </c>
      <c r="O53" s="36">
        <f t="shared" si="0"/>
        <v>27.649583643796444</v>
      </c>
      <c r="P53" s="34"/>
      <c r="Q53" s="34"/>
      <c r="R53" s="34"/>
      <c r="S53" s="35"/>
      <c r="T53" s="36"/>
      <c r="U53" s="34">
        <v>203513</v>
      </c>
      <c r="V53" s="34">
        <v>0</v>
      </c>
      <c r="W53" s="34">
        <v>0</v>
      </c>
      <c r="X53" s="35">
        <f t="shared" si="11"/>
        <v>203513</v>
      </c>
      <c r="Y53" s="36">
        <f t="shared" si="5"/>
        <v>0</v>
      </c>
      <c r="Z53" s="35">
        <f t="shared" si="12"/>
        <v>1183104</v>
      </c>
      <c r="AA53" s="35">
        <f t="shared" si="7"/>
        <v>0</v>
      </c>
      <c r="AB53" s="35">
        <f t="shared" si="8"/>
        <v>276409.63</v>
      </c>
      <c r="AC53" s="35">
        <f t="shared" si="9"/>
        <v>906694.37</v>
      </c>
      <c r="AD53" s="36">
        <f t="shared" si="1"/>
        <v>23.363088113978144</v>
      </c>
      <c r="AE53" s="38"/>
    </row>
    <row r="54" spans="1:31" ht="21.75">
      <c r="A54" s="26">
        <v>45</v>
      </c>
      <c r="B54" s="33" t="s">
        <v>66</v>
      </c>
      <c r="C54" s="34">
        <v>321600</v>
      </c>
      <c r="D54" s="34">
        <v>107200</v>
      </c>
      <c r="E54" s="35">
        <v>428800</v>
      </c>
      <c r="F54" s="36">
        <f t="shared" si="2"/>
        <v>33.333333333333329</v>
      </c>
      <c r="G54" s="37">
        <v>178250</v>
      </c>
      <c r="H54" s="37">
        <v>39500</v>
      </c>
      <c r="I54" s="35">
        <f t="shared" si="10"/>
        <v>138750</v>
      </c>
      <c r="J54" s="36">
        <f t="shared" si="3"/>
        <v>22.159887798036465</v>
      </c>
      <c r="K54" s="34">
        <v>300501</v>
      </c>
      <c r="L54" s="34">
        <v>0</v>
      </c>
      <c r="M54" s="34">
        <v>50202.36</v>
      </c>
      <c r="N54" s="35">
        <f t="shared" si="4"/>
        <v>250298.64</v>
      </c>
      <c r="O54" s="36">
        <f t="shared" si="0"/>
        <v>16.706220611578665</v>
      </c>
      <c r="P54" s="34"/>
      <c r="Q54" s="34"/>
      <c r="R54" s="34"/>
      <c r="S54" s="35"/>
      <c r="T54" s="36"/>
      <c r="U54" s="34">
        <v>287710</v>
      </c>
      <c r="V54" s="34">
        <v>0</v>
      </c>
      <c r="W54" s="34">
        <v>24000</v>
      </c>
      <c r="X54" s="35">
        <f t="shared" si="11"/>
        <v>263710</v>
      </c>
      <c r="Y54" s="36">
        <f t="shared" si="5"/>
        <v>8.3417329950297177</v>
      </c>
      <c r="Z54" s="35">
        <f t="shared" si="12"/>
        <v>1088061</v>
      </c>
      <c r="AA54" s="35">
        <f t="shared" si="7"/>
        <v>0</v>
      </c>
      <c r="AB54" s="35">
        <f t="shared" si="8"/>
        <v>220902.36</v>
      </c>
      <c r="AC54" s="35">
        <f t="shared" si="9"/>
        <v>867158.64</v>
      </c>
      <c r="AD54" s="36">
        <f t="shared" si="1"/>
        <v>20.302387458056117</v>
      </c>
      <c r="AE54" s="38"/>
    </row>
    <row r="55" spans="1:31" ht="21.75">
      <c r="A55" s="26">
        <v>46</v>
      </c>
      <c r="B55" s="33" t="s">
        <v>67</v>
      </c>
      <c r="C55" s="34">
        <v>530460</v>
      </c>
      <c r="D55" s="34">
        <v>179300</v>
      </c>
      <c r="E55" s="35">
        <v>717200</v>
      </c>
      <c r="F55" s="36">
        <f t="shared" si="2"/>
        <v>33.800852090638308</v>
      </c>
      <c r="G55" s="37">
        <v>76500</v>
      </c>
      <c r="H55" s="37">
        <v>9000</v>
      </c>
      <c r="I55" s="35">
        <f t="shared" si="10"/>
        <v>67500</v>
      </c>
      <c r="J55" s="36">
        <f t="shared" si="3"/>
        <v>11.76470588235294</v>
      </c>
      <c r="K55" s="34">
        <v>347994</v>
      </c>
      <c r="L55" s="34">
        <v>0</v>
      </c>
      <c r="M55" s="34">
        <v>54270.37</v>
      </c>
      <c r="N55" s="35">
        <f t="shared" si="4"/>
        <v>293723.63</v>
      </c>
      <c r="O55" s="36">
        <f t="shared" si="0"/>
        <v>15.595202790852717</v>
      </c>
      <c r="P55" s="34"/>
      <c r="Q55" s="34"/>
      <c r="R55" s="34"/>
      <c r="S55" s="35"/>
      <c r="T55" s="36"/>
      <c r="U55" s="34">
        <v>72630</v>
      </c>
      <c r="V55" s="34">
        <v>0</v>
      </c>
      <c r="W55" s="34">
        <v>0</v>
      </c>
      <c r="X55" s="35">
        <f t="shared" si="11"/>
        <v>72630</v>
      </c>
      <c r="Y55" s="36">
        <f t="shared" si="5"/>
        <v>0</v>
      </c>
      <c r="Z55" s="35">
        <f t="shared" si="12"/>
        <v>1027584</v>
      </c>
      <c r="AA55" s="35">
        <f t="shared" si="7"/>
        <v>0</v>
      </c>
      <c r="AB55" s="35">
        <f t="shared" si="8"/>
        <v>242570.37</v>
      </c>
      <c r="AC55" s="35">
        <f t="shared" si="9"/>
        <v>785013.63</v>
      </c>
      <c r="AD55" s="36">
        <f t="shared" si="1"/>
        <v>23.6058920730568</v>
      </c>
      <c r="AE55" s="38"/>
    </row>
    <row r="56" spans="1:31" s="46" customFormat="1" ht="21.75">
      <c r="A56" s="40">
        <v>47</v>
      </c>
      <c r="B56" s="41" t="s">
        <v>68</v>
      </c>
      <c r="C56" s="42">
        <v>225240</v>
      </c>
      <c r="D56" s="42">
        <v>75080</v>
      </c>
      <c r="E56" s="43">
        <v>349550.96</v>
      </c>
      <c r="F56" s="44">
        <f t="shared" si="2"/>
        <v>33.333333333333329</v>
      </c>
      <c r="G56" s="45">
        <v>133750</v>
      </c>
      <c r="H56" s="37">
        <v>25600</v>
      </c>
      <c r="I56" s="43">
        <f t="shared" si="10"/>
        <v>108150</v>
      </c>
      <c r="J56" s="44">
        <f t="shared" si="3"/>
        <v>19.140186915887849</v>
      </c>
      <c r="K56" s="42">
        <v>315703</v>
      </c>
      <c r="L56" s="42">
        <v>0</v>
      </c>
      <c r="M56" s="34">
        <v>90639.039999999994</v>
      </c>
      <c r="N56" s="35">
        <f t="shared" si="4"/>
        <v>225063.96000000002</v>
      </c>
      <c r="O56" s="44">
        <f t="shared" si="0"/>
        <v>28.71022448313763</v>
      </c>
      <c r="P56" s="34"/>
      <c r="Q56" s="34"/>
      <c r="R56" s="34"/>
      <c r="S56" s="35"/>
      <c r="T56" s="36"/>
      <c r="U56" s="42">
        <v>81855</v>
      </c>
      <c r="V56" s="42">
        <v>0</v>
      </c>
      <c r="W56" s="42">
        <v>0</v>
      </c>
      <c r="X56" s="43">
        <f t="shared" si="11"/>
        <v>81855</v>
      </c>
      <c r="Y56" s="44">
        <f t="shared" si="5"/>
        <v>0</v>
      </c>
      <c r="Z56" s="43">
        <f t="shared" si="12"/>
        <v>756548</v>
      </c>
      <c r="AA56" s="35">
        <f t="shared" si="7"/>
        <v>0</v>
      </c>
      <c r="AB56" s="35">
        <f t="shared" si="8"/>
        <v>191319.03999999998</v>
      </c>
      <c r="AC56" s="35">
        <f t="shared" si="9"/>
        <v>565228.96</v>
      </c>
      <c r="AD56" s="44">
        <f t="shared" si="1"/>
        <v>25.28842056287241</v>
      </c>
      <c r="AE56" s="38"/>
    </row>
    <row r="57" spans="1:31" ht="21.75">
      <c r="A57" s="26">
        <v>48</v>
      </c>
      <c r="B57" s="33" t="s">
        <v>69</v>
      </c>
      <c r="C57" s="34">
        <v>325620</v>
      </c>
      <c r="D57" s="34">
        <v>108540</v>
      </c>
      <c r="E57" s="35">
        <v>434160</v>
      </c>
      <c r="F57" s="36">
        <f t="shared" si="2"/>
        <v>33.333333333333329</v>
      </c>
      <c r="G57" s="37">
        <v>157250</v>
      </c>
      <c r="H57" s="37">
        <v>26900</v>
      </c>
      <c r="I57" s="35">
        <f t="shared" si="10"/>
        <v>130350</v>
      </c>
      <c r="J57" s="36">
        <f t="shared" si="3"/>
        <v>17.106518282988873</v>
      </c>
      <c r="K57" s="34">
        <v>344207</v>
      </c>
      <c r="L57" s="34">
        <v>0</v>
      </c>
      <c r="M57" s="34">
        <v>61541.08</v>
      </c>
      <c r="N57" s="35">
        <f t="shared" si="4"/>
        <v>282665.92</v>
      </c>
      <c r="O57" s="36">
        <f t="shared" si="0"/>
        <v>17.879090198630475</v>
      </c>
      <c r="P57" s="34">
        <v>228000</v>
      </c>
      <c r="Q57" s="34">
        <v>0</v>
      </c>
      <c r="R57" s="34">
        <v>0</v>
      </c>
      <c r="S57" s="35"/>
      <c r="T57" s="36">
        <f>R57/P57*100</f>
        <v>0</v>
      </c>
      <c r="U57" s="34">
        <v>81845</v>
      </c>
      <c r="V57" s="34">
        <v>0</v>
      </c>
      <c r="W57" s="34">
        <v>1000</v>
      </c>
      <c r="X57" s="35">
        <f t="shared" si="11"/>
        <v>80845</v>
      </c>
      <c r="Y57" s="36">
        <f t="shared" si="5"/>
        <v>1.2218217362086872</v>
      </c>
      <c r="Z57" s="35">
        <f t="shared" si="12"/>
        <v>1136922</v>
      </c>
      <c r="AA57" s="35">
        <f t="shared" si="7"/>
        <v>0</v>
      </c>
      <c r="AB57" s="35">
        <f t="shared" si="8"/>
        <v>197981.08000000002</v>
      </c>
      <c r="AC57" s="35">
        <f t="shared" si="9"/>
        <v>938940.91999999993</v>
      </c>
      <c r="AD57" s="36">
        <f t="shared" si="1"/>
        <v>17.41377860574428</v>
      </c>
      <c r="AE57" s="38"/>
    </row>
    <row r="58" spans="1:31" ht="21.75">
      <c r="A58" s="26">
        <v>49</v>
      </c>
      <c r="B58" s="33" t="s">
        <v>70</v>
      </c>
      <c r="C58" s="34">
        <v>291540</v>
      </c>
      <c r="D58" s="34">
        <v>97180</v>
      </c>
      <c r="E58" s="35">
        <v>388720</v>
      </c>
      <c r="F58" s="36">
        <f t="shared" si="2"/>
        <v>33.333333333333329</v>
      </c>
      <c r="G58" s="37">
        <v>135250</v>
      </c>
      <c r="H58" s="37">
        <v>36900</v>
      </c>
      <c r="I58" s="35">
        <f t="shared" si="10"/>
        <v>98350</v>
      </c>
      <c r="J58" s="36">
        <f t="shared" si="3"/>
        <v>27.282809611829943</v>
      </c>
      <c r="K58" s="34">
        <v>321255</v>
      </c>
      <c r="L58" s="34">
        <v>0</v>
      </c>
      <c r="M58" s="34">
        <v>85644.05</v>
      </c>
      <c r="N58" s="35">
        <f t="shared" si="4"/>
        <v>235610.95</v>
      </c>
      <c r="O58" s="36">
        <f t="shared" si="0"/>
        <v>26.65921152978164</v>
      </c>
      <c r="P58" s="34"/>
      <c r="Q58" s="34"/>
      <c r="R58" s="34"/>
      <c r="S58" s="35"/>
      <c r="T58" s="36"/>
      <c r="U58" s="34">
        <v>281120</v>
      </c>
      <c r="V58" s="34">
        <v>0</v>
      </c>
      <c r="W58" s="34">
        <v>23344</v>
      </c>
      <c r="X58" s="35">
        <f t="shared" si="11"/>
        <v>257776</v>
      </c>
      <c r="Y58" s="36">
        <f t="shared" si="5"/>
        <v>8.303927148548663</v>
      </c>
      <c r="Z58" s="35">
        <f t="shared" si="12"/>
        <v>1029165</v>
      </c>
      <c r="AA58" s="35">
        <f t="shared" si="7"/>
        <v>0</v>
      </c>
      <c r="AB58" s="35">
        <f t="shared" si="8"/>
        <v>243068.05</v>
      </c>
      <c r="AC58" s="35">
        <f t="shared" si="9"/>
        <v>786096.95</v>
      </c>
      <c r="AD58" s="36">
        <f t="shared" si="1"/>
        <v>23.617986425888947</v>
      </c>
      <c r="AE58" s="38"/>
    </row>
    <row r="59" spans="1:31" s="39" customFormat="1" ht="21.75">
      <c r="A59" s="32">
        <v>50</v>
      </c>
      <c r="B59" s="33" t="s">
        <v>71</v>
      </c>
      <c r="C59" s="34">
        <v>428580</v>
      </c>
      <c r="D59" s="34">
        <v>142860</v>
      </c>
      <c r="E59" s="35">
        <v>571440</v>
      </c>
      <c r="F59" s="36">
        <f t="shared" si="2"/>
        <v>33.333333333333329</v>
      </c>
      <c r="G59" s="37">
        <v>73875</v>
      </c>
      <c r="H59" s="37">
        <v>26850</v>
      </c>
      <c r="I59" s="35">
        <f t="shared" si="10"/>
        <v>47025</v>
      </c>
      <c r="J59" s="36">
        <f t="shared" si="3"/>
        <v>36.345177664974621</v>
      </c>
      <c r="K59" s="34">
        <v>274380</v>
      </c>
      <c r="L59" s="34">
        <v>8100</v>
      </c>
      <c r="M59" s="34">
        <v>41781.67</v>
      </c>
      <c r="N59" s="35">
        <f t="shared" si="4"/>
        <v>224498.33000000002</v>
      </c>
      <c r="O59" s="36">
        <f t="shared" si="0"/>
        <v>15.227666010642174</v>
      </c>
      <c r="P59" s="34">
        <v>353900</v>
      </c>
      <c r="Q59" s="34">
        <v>0</v>
      </c>
      <c r="R59" s="34">
        <v>0</v>
      </c>
      <c r="S59" s="35"/>
      <c r="T59" s="36">
        <f>R59/P59*100</f>
        <v>0</v>
      </c>
      <c r="U59" s="34">
        <v>152220</v>
      </c>
      <c r="V59" s="34">
        <v>0</v>
      </c>
      <c r="W59" s="34">
        <v>9960</v>
      </c>
      <c r="X59" s="35">
        <f t="shared" si="11"/>
        <v>142260</v>
      </c>
      <c r="Y59" s="36">
        <f t="shared" si="5"/>
        <v>6.5431612140323212</v>
      </c>
      <c r="Z59" s="35">
        <f t="shared" si="12"/>
        <v>1282955</v>
      </c>
      <c r="AA59" s="35">
        <f t="shared" si="7"/>
        <v>8100</v>
      </c>
      <c r="AB59" s="35">
        <f t="shared" si="8"/>
        <v>221451.66999999998</v>
      </c>
      <c r="AC59" s="35">
        <f t="shared" si="9"/>
        <v>1053403.33</v>
      </c>
      <c r="AD59" s="36">
        <f t="shared" si="1"/>
        <v>17.261062936735893</v>
      </c>
      <c r="AE59" s="38"/>
    </row>
    <row r="60" spans="1:31" ht="21.75">
      <c r="A60" s="26">
        <v>51</v>
      </c>
      <c r="B60" s="47" t="s">
        <v>72</v>
      </c>
      <c r="C60" s="48">
        <v>265440</v>
      </c>
      <c r="D60" s="48">
        <v>88480</v>
      </c>
      <c r="E60" s="35">
        <v>353920</v>
      </c>
      <c r="F60" s="36">
        <f t="shared" si="2"/>
        <v>33.333333333333329</v>
      </c>
      <c r="G60" s="37">
        <v>36500</v>
      </c>
      <c r="H60" s="37">
        <v>1500</v>
      </c>
      <c r="I60" s="35">
        <f t="shared" si="10"/>
        <v>35000</v>
      </c>
      <c r="J60" s="36">
        <f t="shared" si="3"/>
        <v>4.10958904109589</v>
      </c>
      <c r="K60" s="34">
        <v>379768.5</v>
      </c>
      <c r="L60" s="34">
        <v>0</v>
      </c>
      <c r="M60" s="34">
        <v>91600.16</v>
      </c>
      <c r="N60" s="35">
        <f t="shared" si="4"/>
        <v>288168.33999999997</v>
      </c>
      <c r="O60" s="36">
        <f t="shared" si="0"/>
        <v>24.119999420699717</v>
      </c>
      <c r="P60" s="34">
        <v>93300</v>
      </c>
      <c r="Q60" s="34">
        <v>0</v>
      </c>
      <c r="R60" s="34">
        <v>93300</v>
      </c>
      <c r="S60" s="35"/>
      <c r="T60" s="36">
        <f>R60/P60*100</f>
        <v>100</v>
      </c>
      <c r="U60" s="34">
        <v>244030</v>
      </c>
      <c r="V60" s="34">
        <v>0</v>
      </c>
      <c r="W60" s="34">
        <v>34759.279999999999</v>
      </c>
      <c r="X60" s="35">
        <f t="shared" si="11"/>
        <v>209270.72</v>
      </c>
      <c r="Y60" s="36">
        <f t="shared" si="5"/>
        <v>14.243855263697085</v>
      </c>
      <c r="Z60" s="35">
        <f t="shared" si="12"/>
        <v>1019038.5</v>
      </c>
      <c r="AA60" s="35">
        <f t="shared" si="7"/>
        <v>0</v>
      </c>
      <c r="AB60" s="35">
        <f t="shared" si="8"/>
        <v>309639.44000000006</v>
      </c>
      <c r="AC60" s="35">
        <f t="shared" si="9"/>
        <v>709399.05999999994</v>
      </c>
      <c r="AD60" s="36">
        <f t="shared" si="1"/>
        <v>30.385450598775225</v>
      </c>
      <c r="AE60" s="38"/>
    </row>
    <row r="61" spans="1:31" s="39" customFormat="1" ht="21.75">
      <c r="A61" s="32">
        <v>52</v>
      </c>
      <c r="B61" s="33" t="s">
        <v>73</v>
      </c>
      <c r="C61" s="34">
        <v>564600</v>
      </c>
      <c r="D61" s="34">
        <v>188200</v>
      </c>
      <c r="E61" s="35">
        <v>752800</v>
      </c>
      <c r="F61" s="36">
        <f t="shared" si="2"/>
        <v>33.333333333333329</v>
      </c>
      <c r="G61" s="37">
        <v>88250</v>
      </c>
      <c r="H61" s="37">
        <v>25000</v>
      </c>
      <c r="I61" s="35">
        <f t="shared" si="10"/>
        <v>63250</v>
      </c>
      <c r="J61" s="36">
        <f t="shared" si="3"/>
        <v>28.328611898016998</v>
      </c>
      <c r="K61" s="34">
        <v>307064.5</v>
      </c>
      <c r="L61" s="34">
        <v>0</v>
      </c>
      <c r="M61" s="34">
        <v>21484.3</v>
      </c>
      <c r="N61" s="35">
        <f t="shared" si="4"/>
        <v>285580.2</v>
      </c>
      <c r="O61" s="36">
        <f t="shared" si="0"/>
        <v>6.9966733373607175</v>
      </c>
      <c r="P61" s="34"/>
      <c r="Q61" s="34"/>
      <c r="R61" s="34"/>
      <c r="S61" s="35"/>
      <c r="T61" s="36"/>
      <c r="U61" s="34">
        <v>72630</v>
      </c>
      <c r="V61" s="34">
        <v>0</v>
      </c>
      <c r="W61" s="34">
        <v>19300</v>
      </c>
      <c r="X61" s="35">
        <f t="shared" si="11"/>
        <v>53330</v>
      </c>
      <c r="Y61" s="36">
        <f t="shared" si="5"/>
        <v>26.573041442929917</v>
      </c>
      <c r="Z61" s="35">
        <f t="shared" si="12"/>
        <v>1032544.5</v>
      </c>
      <c r="AA61" s="35">
        <f t="shared" si="7"/>
        <v>0</v>
      </c>
      <c r="AB61" s="35">
        <f t="shared" si="8"/>
        <v>253984.3</v>
      </c>
      <c r="AC61" s="35">
        <f t="shared" si="9"/>
        <v>778560.2</v>
      </c>
      <c r="AD61" s="36">
        <f t="shared" si="1"/>
        <v>24.597903528613053</v>
      </c>
      <c r="AE61" s="38"/>
    </row>
    <row r="62" spans="1:31" ht="21.75">
      <c r="A62" s="26">
        <v>53</v>
      </c>
      <c r="B62" s="33" t="s">
        <v>74</v>
      </c>
      <c r="C62" s="34">
        <v>322140</v>
      </c>
      <c r="D62" s="34">
        <v>107380</v>
      </c>
      <c r="E62" s="35">
        <v>429520</v>
      </c>
      <c r="F62" s="36">
        <f t="shared" si="2"/>
        <v>33.333333333333329</v>
      </c>
      <c r="G62" s="37">
        <v>138670</v>
      </c>
      <c r="H62" s="37">
        <v>41500</v>
      </c>
      <c r="I62" s="35">
        <f t="shared" si="10"/>
        <v>97170</v>
      </c>
      <c r="J62" s="36">
        <f t="shared" si="3"/>
        <v>29.9271652123747</v>
      </c>
      <c r="K62" s="34">
        <v>298214.5</v>
      </c>
      <c r="L62" s="34">
        <v>0</v>
      </c>
      <c r="M62" s="34">
        <v>38354.32</v>
      </c>
      <c r="N62" s="35">
        <f t="shared" si="4"/>
        <v>259860.18</v>
      </c>
      <c r="O62" s="36">
        <f t="shared" si="0"/>
        <v>12.861319620608654</v>
      </c>
      <c r="P62" s="34"/>
      <c r="Q62" s="34"/>
      <c r="R62" s="34"/>
      <c r="S62" s="35"/>
      <c r="T62" s="36"/>
      <c r="U62" s="34">
        <v>152420</v>
      </c>
      <c r="V62" s="34">
        <v>0</v>
      </c>
      <c r="W62" s="34">
        <v>28294.9</v>
      </c>
      <c r="X62" s="35">
        <f t="shared" si="11"/>
        <v>124125.1</v>
      </c>
      <c r="Y62" s="36">
        <f t="shared" si="5"/>
        <v>18.563771158640598</v>
      </c>
      <c r="Z62" s="35">
        <f t="shared" si="12"/>
        <v>911444.5</v>
      </c>
      <c r="AA62" s="35">
        <f t="shared" si="7"/>
        <v>0</v>
      </c>
      <c r="AB62" s="35">
        <f t="shared" si="8"/>
        <v>215529.22</v>
      </c>
      <c r="AC62" s="35">
        <f t="shared" si="9"/>
        <v>695915.28</v>
      </c>
      <c r="AD62" s="36">
        <f t="shared" si="1"/>
        <v>23.64699331665285</v>
      </c>
      <c r="AE62" s="38"/>
    </row>
    <row r="63" spans="1:31" s="39" customFormat="1" ht="21.75">
      <c r="A63" s="32">
        <v>54</v>
      </c>
      <c r="B63" s="33" t="s">
        <v>75</v>
      </c>
      <c r="C63" s="34">
        <v>358020</v>
      </c>
      <c r="D63" s="34">
        <v>119340</v>
      </c>
      <c r="E63" s="35">
        <v>477360</v>
      </c>
      <c r="F63" s="36">
        <f t="shared" si="2"/>
        <v>33.333333333333329</v>
      </c>
      <c r="G63" s="37">
        <v>172375</v>
      </c>
      <c r="H63" s="37">
        <v>57450</v>
      </c>
      <c r="I63" s="35">
        <f t="shared" si="10"/>
        <v>114925</v>
      </c>
      <c r="J63" s="36">
        <f t="shared" si="3"/>
        <v>33.328498912255256</v>
      </c>
      <c r="K63" s="34">
        <v>324591</v>
      </c>
      <c r="L63" s="34">
        <v>0</v>
      </c>
      <c r="M63" s="34">
        <v>101188.29</v>
      </c>
      <c r="N63" s="35">
        <f t="shared" si="4"/>
        <v>223402.71000000002</v>
      </c>
      <c r="O63" s="36">
        <f t="shared" si="0"/>
        <v>31.174089854617037</v>
      </c>
      <c r="P63" s="34">
        <v>153700</v>
      </c>
      <c r="Q63" s="34"/>
      <c r="R63" s="34">
        <v>153700</v>
      </c>
      <c r="S63" s="35"/>
      <c r="T63" s="36">
        <f>R63/P63*100</f>
        <v>100</v>
      </c>
      <c r="U63" s="34">
        <v>72630</v>
      </c>
      <c r="V63" s="34">
        <v>0</v>
      </c>
      <c r="W63" s="34">
        <v>14559.43</v>
      </c>
      <c r="X63" s="35">
        <f t="shared" si="11"/>
        <v>58070.57</v>
      </c>
      <c r="Y63" s="36">
        <f t="shared" si="5"/>
        <v>20.046027812198815</v>
      </c>
      <c r="Z63" s="35">
        <f t="shared" si="12"/>
        <v>1081316</v>
      </c>
      <c r="AA63" s="35">
        <f t="shared" si="7"/>
        <v>0</v>
      </c>
      <c r="AB63" s="35">
        <f t="shared" si="8"/>
        <v>446237.72</v>
      </c>
      <c r="AC63" s="35">
        <f t="shared" si="9"/>
        <v>635078.28</v>
      </c>
      <c r="AD63" s="36">
        <f t="shared" si="1"/>
        <v>41.268021558915244</v>
      </c>
      <c r="AE63" s="38"/>
    </row>
    <row r="64" spans="1:31" s="39" customFormat="1" ht="21.75">
      <c r="A64" s="32">
        <v>55</v>
      </c>
      <c r="B64" s="33" t="s">
        <v>76</v>
      </c>
      <c r="C64" s="34">
        <v>329700</v>
      </c>
      <c r="D64" s="34">
        <v>109900</v>
      </c>
      <c r="E64" s="35">
        <v>439600</v>
      </c>
      <c r="F64" s="36">
        <f t="shared" si="2"/>
        <v>33.333333333333329</v>
      </c>
      <c r="G64" s="37">
        <v>165750</v>
      </c>
      <c r="H64" s="37">
        <v>67500</v>
      </c>
      <c r="I64" s="35">
        <f t="shared" si="10"/>
        <v>98250</v>
      </c>
      <c r="J64" s="36">
        <f t="shared" si="3"/>
        <v>40.723981900452486</v>
      </c>
      <c r="K64" s="34">
        <v>361473.5</v>
      </c>
      <c r="L64" s="34">
        <v>0</v>
      </c>
      <c r="M64" s="34">
        <v>67763.67</v>
      </c>
      <c r="N64" s="35">
        <f t="shared" si="4"/>
        <v>293709.83</v>
      </c>
      <c r="O64" s="36">
        <f t="shared" si="0"/>
        <v>18.746511155036259</v>
      </c>
      <c r="P64" s="34"/>
      <c r="Q64" s="34"/>
      <c r="R64" s="34"/>
      <c r="S64" s="35"/>
      <c r="T64" s="36"/>
      <c r="U64" s="34">
        <v>81845</v>
      </c>
      <c r="V64" s="34">
        <v>0</v>
      </c>
      <c r="W64" s="34">
        <v>2471</v>
      </c>
      <c r="X64" s="35">
        <f t="shared" si="11"/>
        <v>79374</v>
      </c>
      <c r="Y64" s="36">
        <f t="shared" si="5"/>
        <v>3.019121510171666</v>
      </c>
      <c r="Z64" s="35">
        <f t="shared" si="12"/>
        <v>938768.5</v>
      </c>
      <c r="AA64" s="35">
        <f t="shared" si="7"/>
        <v>0</v>
      </c>
      <c r="AB64" s="35">
        <f t="shared" si="8"/>
        <v>247634.66999999998</v>
      </c>
      <c r="AC64" s="35">
        <f t="shared" si="9"/>
        <v>691133.83000000007</v>
      </c>
      <c r="AD64" s="36">
        <f t="shared" si="1"/>
        <v>26.378672697262424</v>
      </c>
      <c r="AE64" s="38"/>
    </row>
    <row r="65" spans="1:31" s="39" customFormat="1" ht="21.75">
      <c r="A65" s="32">
        <v>56</v>
      </c>
      <c r="B65" s="33" t="s">
        <v>77</v>
      </c>
      <c r="C65" s="34">
        <v>396600</v>
      </c>
      <c r="D65" s="34">
        <v>132200</v>
      </c>
      <c r="E65" s="35">
        <v>528800</v>
      </c>
      <c r="F65" s="36">
        <f t="shared" si="2"/>
        <v>33.333333333333329</v>
      </c>
      <c r="G65" s="37">
        <v>109875</v>
      </c>
      <c r="H65" s="37">
        <v>37250</v>
      </c>
      <c r="I65" s="35">
        <f t="shared" si="10"/>
        <v>72625</v>
      </c>
      <c r="J65" s="36">
        <f t="shared" si="3"/>
        <v>33.902161547212742</v>
      </c>
      <c r="K65" s="34">
        <v>318871.5</v>
      </c>
      <c r="L65" s="34">
        <v>41800</v>
      </c>
      <c r="M65" s="34">
        <v>53245.2</v>
      </c>
      <c r="N65" s="35">
        <f t="shared" si="4"/>
        <v>223826.3</v>
      </c>
      <c r="O65" s="36">
        <f t="shared" si="0"/>
        <v>16.698011581467771</v>
      </c>
      <c r="P65" s="34"/>
      <c r="Q65" s="34"/>
      <c r="R65" s="34"/>
      <c r="S65" s="35"/>
      <c r="T65" s="36"/>
      <c r="U65" s="34">
        <v>72630</v>
      </c>
      <c r="V65" s="34">
        <v>0</v>
      </c>
      <c r="W65" s="34">
        <v>7000</v>
      </c>
      <c r="X65" s="35">
        <f t="shared" si="11"/>
        <v>65630</v>
      </c>
      <c r="Y65" s="36">
        <f t="shared" si="5"/>
        <v>9.6378906787828722</v>
      </c>
      <c r="Z65" s="35">
        <f t="shared" si="12"/>
        <v>897976.5</v>
      </c>
      <c r="AA65" s="35">
        <f t="shared" si="7"/>
        <v>41800</v>
      </c>
      <c r="AB65" s="35">
        <f t="shared" si="8"/>
        <v>229695.2</v>
      </c>
      <c r="AC65" s="35">
        <f t="shared" si="9"/>
        <v>626481.30000000005</v>
      </c>
      <c r="AD65" s="36">
        <f t="shared" si="1"/>
        <v>25.579199455665041</v>
      </c>
      <c r="AE65" s="38"/>
    </row>
    <row r="66" spans="1:31" s="39" customFormat="1" ht="21.75">
      <c r="A66" s="32">
        <v>57</v>
      </c>
      <c r="B66" s="33" t="s">
        <v>78</v>
      </c>
      <c r="C66" s="34">
        <v>481560</v>
      </c>
      <c r="D66" s="34">
        <v>160520</v>
      </c>
      <c r="E66" s="35">
        <v>642080</v>
      </c>
      <c r="F66" s="36">
        <f t="shared" si="2"/>
        <v>33.333333333333329</v>
      </c>
      <c r="G66" s="37">
        <v>84000</v>
      </c>
      <c r="H66" s="37">
        <v>30000</v>
      </c>
      <c r="I66" s="35">
        <f t="shared" si="10"/>
        <v>54000</v>
      </c>
      <c r="J66" s="36">
        <f t="shared" si="3"/>
        <v>35.714285714285715</v>
      </c>
      <c r="K66" s="34">
        <v>255197</v>
      </c>
      <c r="L66" s="34">
        <v>33600</v>
      </c>
      <c r="M66" s="34">
        <v>28495.02</v>
      </c>
      <c r="N66" s="35">
        <f t="shared" si="4"/>
        <v>193101.98</v>
      </c>
      <c r="O66" s="36">
        <f t="shared" si="0"/>
        <v>11.165891448567185</v>
      </c>
      <c r="P66" s="34"/>
      <c r="Q66" s="34"/>
      <c r="R66" s="34"/>
      <c r="S66" s="35"/>
      <c r="T66" s="36"/>
      <c r="U66" s="34">
        <v>93440</v>
      </c>
      <c r="V66" s="34">
        <v>0</v>
      </c>
      <c r="W66" s="34">
        <v>16868</v>
      </c>
      <c r="X66" s="35">
        <f t="shared" si="11"/>
        <v>76572</v>
      </c>
      <c r="Y66" s="36">
        <f t="shared" si="5"/>
        <v>18.052226027397261</v>
      </c>
      <c r="Z66" s="35">
        <f t="shared" si="12"/>
        <v>914197</v>
      </c>
      <c r="AA66" s="35">
        <f t="shared" si="7"/>
        <v>33600</v>
      </c>
      <c r="AB66" s="35">
        <f t="shared" si="8"/>
        <v>235883.02</v>
      </c>
      <c r="AC66" s="35">
        <f t="shared" si="9"/>
        <v>644713.98</v>
      </c>
      <c r="AD66" s="36">
        <f t="shared" si="1"/>
        <v>25.802208933085534</v>
      </c>
      <c r="AE66" s="38"/>
    </row>
    <row r="67" spans="1:31" s="39" customFormat="1" ht="21.75">
      <c r="A67" s="32">
        <v>58</v>
      </c>
      <c r="B67" s="33" t="s">
        <v>79</v>
      </c>
      <c r="C67" s="34">
        <v>283860</v>
      </c>
      <c r="D67" s="34">
        <v>94620</v>
      </c>
      <c r="E67" s="35">
        <v>463634.95</v>
      </c>
      <c r="F67" s="36">
        <f t="shared" si="2"/>
        <v>33.333333333333329</v>
      </c>
      <c r="G67" s="37">
        <v>74250</v>
      </c>
      <c r="H67" s="37">
        <v>30900</v>
      </c>
      <c r="I67" s="35">
        <f t="shared" si="10"/>
        <v>43350</v>
      </c>
      <c r="J67" s="36">
        <f t="shared" si="3"/>
        <v>41.616161616161619</v>
      </c>
      <c r="K67" s="34">
        <v>221594</v>
      </c>
      <c r="L67" s="34">
        <v>0</v>
      </c>
      <c r="M67" s="34">
        <v>36173.839999999997</v>
      </c>
      <c r="N67" s="35">
        <f t="shared" si="4"/>
        <v>185420.16</v>
      </c>
      <c r="O67" s="36">
        <f t="shared" si="0"/>
        <v>16.324377013818061</v>
      </c>
      <c r="P67" s="34">
        <v>33200</v>
      </c>
      <c r="Q67" s="34">
        <v>0</v>
      </c>
      <c r="R67" s="34">
        <v>33200</v>
      </c>
      <c r="S67" s="35"/>
      <c r="T67" s="36">
        <f>R67/P67*100</f>
        <v>100</v>
      </c>
      <c r="U67" s="34">
        <v>72630</v>
      </c>
      <c r="V67" s="34">
        <v>0</v>
      </c>
      <c r="W67" s="34">
        <v>0</v>
      </c>
      <c r="X67" s="35">
        <f t="shared" si="11"/>
        <v>72630</v>
      </c>
      <c r="Y67" s="36">
        <f t="shared" si="5"/>
        <v>0</v>
      </c>
      <c r="Z67" s="35">
        <f t="shared" si="12"/>
        <v>685534</v>
      </c>
      <c r="AA67" s="35">
        <f t="shared" si="7"/>
        <v>0</v>
      </c>
      <c r="AB67" s="35">
        <f t="shared" si="8"/>
        <v>194893.84</v>
      </c>
      <c r="AC67" s="35">
        <f t="shared" si="9"/>
        <v>490640.16000000003</v>
      </c>
      <c r="AD67" s="36">
        <f t="shared" si="1"/>
        <v>28.429492920847103</v>
      </c>
      <c r="AE67" s="38"/>
    </row>
    <row r="68" spans="1:31" s="39" customFormat="1" ht="21.75">
      <c r="A68" s="32">
        <v>59</v>
      </c>
      <c r="B68" s="33" t="s">
        <v>80</v>
      </c>
      <c r="C68" s="34">
        <v>419400</v>
      </c>
      <c r="D68" s="34">
        <v>139800</v>
      </c>
      <c r="E68" s="35">
        <v>559200</v>
      </c>
      <c r="F68" s="36">
        <f t="shared" si="2"/>
        <v>33.333333333333329</v>
      </c>
      <c r="G68" s="37">
        <v>162375</v>
      </c>
      <c r="H68" s="37">
        <v>56850</v>
      </c>
      <c r="I68" s="35">
        <f t="shared" si="10"/>
        <v>105525</v>
      </c>
      <c r="J68" s="36">
        <f t="shared" si="3"/>
        <v>35.011547344110852</v>
      </c>
      <c r="K68" s="34">
        <v>206864</v>
      </c>
      <c r="L68" s="34">
        <v>0</v>
      </c>
      <c r="M68" s="34">
        <v>64239.6</v>
      </c>
      <c r="N68" s="35">
        <f t="shared" si="4"/>
        <v>142624.4</v>
      </c>
      <c r="O68" s="36">
        <f t="shared" si="0"/>
        <v>31.054025833397787</v>
      </c>
      <c r="P68" s="34"/>
      <c r="Q68" s="34"/>
      <c r="R68" s="34"/>
      <c r="S68" s="35"/>
      <c r="T68" s="36"/>
      <c r="U68" s="34">
        <v>72630</v>
      </c>
      <c r="V68" s="34">
        <v>0</v>
      </c>
      <c r="W68" s="34">
        <v>2444</v>
      </c>
      <c r="X68" s="35">
        <f t="shared" si="11"/>
        <v>70186</v>
      </c>
      <c r="Y68" s="36">
        <f t="shared" si="5"/>
        <v>3.3650006884207628</v>
      </c>
      <c r="Z68" s="35">
        <f t="shared" si="12"/>
        <v>861269</v>
      </c>
      <c r="AA68" s="35">
        <f t="shared" si="7"/>
        <v>0</v>
      </c>
      <c r="AB68" s="35">
        <f t="shared" si="8"/>
        <v>263333.59999999998</v>
      </c>
      <c r="AC68" s="35">
        <f t="shared" si="9"/>
        <v>597935.4</v>
      </c>
      <c r="AD68" s="36">
        <f t="shared" si="1"/>
        <v>30.575070041996167</v>
      </c>
      <c r="AE68" s="38"/>
    </row>
    <row r="69" spans="1:31" s="39" customFormat="1" ht="21.75">
      <c r="A69" s="32">
        <v>60</v>
      </c>
      <c r="B69" s="33" t="s">
        <v>81</v>
      </c>
      <c r="C69" s="34">
        <v>485760</v>
      </c>
      <c r="D69" s="34">
        <v>161920</v>
      </c>
      <c r="E69" s="35">
        <v>537280</v>
      </c>
      <c r="F69" s="36">
        <f t="shared" si="2"/>
        <v>33.333333333333329</v>
      </c>
      <c r="G69" s="37">
        <v>68250</v>
      </c>
      <c r="H69" s="37">
        <v>8940</v>
      </c>
      <c r="I69" s="35">
        <f t="shared" si="10"/>
        <v>59310</v>
      </c>
      <c r="J69" s="36">
        <f t="shared" si="3"/>
        <v>13.0989010989011</v>
      </c>
      <c r="K69" s="34">
        <v>361296</v>
      </c>
      <c r="L69" s="34">
        <v>0</v>
      </c>
      <c r="M69" s="34">
        <v>33410.36</v>
      </c>
      <c r="N69" s="35">
        <f t="shared" si="4"/>
        <v>327885.64</v>
      </c>
      <c r="O69" s="36">
        <f t="shared" si="0"/>
        <v>9.2473650414064927</v>
      </c>
      <c r="P69" s="34"/>
      <c r="Q69" s="34"/>
      <c r="R69" s="34"/>
      <c r="S69" s="35"/>
      <c r="T69" s="36"/>
      <c r="U69" s="34">
        <v>72630</v>
      </c>
      <c r="V69" s="34">
        <v>0</v>
      </c>
      <c r="W69" s="34">
        <v>2720</v>
      </c>
      <c r="X69" s="35">
        <f t="shared" si="11"/>
        <v>69910</v>
      </c>
      <c r="Y69" s="36">
        <f t="shared" si="5"/>
        <v>3.7450089494699164</v>
      </c>
      <c r="Z69" s="35">
        <f t="shared" si="12"/>
        <v>987936</v>
      </c>
      <c r="AA69" s="35">
        <f t="shared" si="7"/>
        <v>0</v>
      </c>
      <c r="AB69" s="35">
        <f t="shared" si="8"/>
        <v>206990.36</v>
      </c>
      <c r="AC69" s="35">
        <f t="shared" si="9"/>
        <v>780945.64</v>
      </c>
      <c r="AD69" s="36">
        <f t="shared" si="1"/>
        <v>20.951798497068637</v>
      </c>
      <c r="AE69" s="38"/>
    </row>
    <row r="70" spans="1:31" s="39" customFormat="1" ht="21.75">
      <c r="A70" s="32">
        <v>61</v>
      </c>
      <c r="B70" s="33" t="s">
        <v>82</v>
      </c>
      <c r="C70" s="34">
        <v>450060</v>
      </c>
      <c r="D70" s="34">
        <v>150020</v>
      </c>
      <c r="E70" s="35">
        <v>600080</v>
      </c>
      <c r="F70" s="36">
        <f t="shared" si="2"/>
        <v>33.333333333333329</v>
      </c>
      <c r="G70" s="37">
        <v>85375</v>
      </c>
      <c r="H70" s="37">
        <v>31450</v>
      </c>
      <c r="I70" s="35">
        <f t="shared" si="10"/>
        <v>53925</v>
      </c>
      <c r="J70" s="36">
        <f t="shared" si="3"/>
        <v>36.83748169838946</v>
      </c>
      <c r="K70" s="34">
        <v>339754.5</v>
      </c>
      <c r="L70" s="34">
        <v>0</v>
      </c>
      <c r="M70" s="34">
        <v>108242.57</v>
      </c>
      <c r="N70" s="35">
        <f t="shared" si="4"/>
        <v>231511.93</v>
      </c>
      <c r="O70" s="36">
        <f t="shared" si="0"/>
        <v>31.859054111130249</v>
      </c>
      <c r="P70" s="34">
        <v>140000</v>
      </c>
      <c r="Q70" s="34"/>
      <c r="R70" s="34">
        <v>140000</v>
      </c>
      <c r="S70" s="35"/>
      <c r="T70" s="36">
        <f>R70/P70*100</f>
        <v>100</v>
      </c>
      <c r="U70" s="34">
        <v>81845</v>
      </c>
      <c r="V70" s="34">
        <v>0</v>
      </c>
      <c r="W70" s="34">
        <v>4182</v>
      </c>
      <c r="X70" s="35">
        <f t="shared" si="11"/>
        <v>77663</v>
      </c>
      <c r="Y70" s="36">
        <f t="shared" si="5"/>
        <v>5.1096585008247297</v>
      </c>
      <c r="Z70" s="35">
        <f t="shared" si="12"/>
        <v>1097034.5</v>
      </c>
      <c r="AA70" s="35">
        <f t="shared" si="7"/>
        <v>0</v>
      </c>
      <c r="AB70" s="35">
        <f t="shared" si="8"/>
        <v>433894.57</v>
      </c>
      <c r="AC70" s="35">
        <f t="shared" si="9"/>
        <v>663139.92999999993</v>
      </c>
      <c r="AD70" s="36">
        <f t="shared" si="1"/>
        <v>39.551588395807059</v>
      </c>
      <c r="AE70" s="38"/>
    </row>
    <row r="71" spans="1:31" s="39" customFormat="1" ht="21.75">
      <c r="A71" s="32">
        <v>62</v>
      </c>
      <c r="B71" s="33" t="s">
        <v>83</v>
      </c>
      <c r="C71" s="34">
        <v>976560</v>
      </c>
      <c r="D71" s="34">
        <v>108280</v>
      </c>
      <c r="E71" s="35">
        <v>433120</v>
      </c>
      <c r="F71" s="36">
        <f t="shared" si="2"/>
        <v>11.087900385024986</v>
      </c>
      <c r="G71" s="37">
        <v>189875</v>
      </c>
      <c r="H71" s="37">
        <v>57600</v>
      </c>
      <c r="I71" s="35">
        <f t="shared" si="10"/>
        <v>132275</v>
      </c>
      <c r="J71" s="36">
        <f t="shared" si="3"/>
        <v>30.335747202106649</v>
      </c>
      <c r="K71" s="34">
        <v>447743</v>
      </c>
      <c r="L71" s="34">
        <v>46725</v>
      </c>
      <c r="M71" s="34">
        <v>87567.96</v>
      </c>
      <c r="N71" s="35">
        <f t="shared" si="4"/>
        <v>313450.03999999998</v>
      </c>
      <c r="O71" s="36">
        <f t="shared" si="0"/>
        <v>19.557639092068442</v>
      </c>
      <c r="P71" s="34">
        <v>266000</v>
      </c>
      <c r="Q71" s="34">
        <v>0</v>
      </c>
      <c r="R71" s="34">
        <v>0</v>
      </c>
      <c r="S71" s="35"/>
      <c r="T71" s="36">
        <f>R71/P71*100</f>
        <v>0</v>
      </c>
      <c r="U71" s="34">
        <v>92630</v>
      </c>
      <c r="V71" s="34">
        <v>0</v>
      </c>
      <c r="W71" s="34">
        <v>0</v>
      </c>
      <c r="X71" s="35">
        <f t="shared" si="11"/>
        <v>92630</v>
      </c>
      <c r="Y71" s="36">
        <f t="shared" si="5"/>
        <v>0</v>
      </c>
      <c r="Z71" s="35">
        <f t="shared" si="12"/>
        <v>1972808</v>
      </c>
      <c r="AA71" s="35">
        <f t="shared" si="7"/>
        <v>46725</v>
      </c>
      <c r="AB71" s="35">
        <f t="shared" si="8"/>
        <v>253447.96000000002</v>
      </c>
      <c r="AC71" s="35">
        <f t="shared" si="9"/>
        <v>1672635.04</v>
      </c>
      <c r="AD71" s="36">
        <f t="shared" si="1"/>
        <v>12.847066719113062</v>
      </c>
      <c r="AE71" s="38"/>
    </row>
    <row r="72" spans="1:31" s="39" customFormat="1" ht="21.75">
      <c r="A72" s="32">
        <v>63</v>
      </c>
      <c r="B72" s="33" t="s">
        <v>84</v>
      </c>
      <c r="C72" s="34">
        <v>442440</v>
      </c>
      <c r="D72" s="34">
        <v>147480</v>
      </c>
      <c r="E72" s="35">
        <v>589920</v>
      </c>
      <c r="F72" s="36">
        <f t="shared" si="2"/>
        <v>33.333333333333329</v>
      </c>
      <c r="G72" s="37">
        <v>137375</v>
      </c>
      <c r="H72" s="37">
        <v>37250</v>
      </c>
      <c r="I72" s="35">
        <f t="shared" si="10"/>
        <v>100125</v>
      </c>
      <c r="J72" s="36">
        <f t="shared" si="3"/>
        <v>27.115559599636036</v>
      </c>
      <c r="K72" s="34">
        <v>290586</v>
      </c>
      <c r="L72" s="34">
        <v>0</v>
      </c>
      <c r="M72" s="34">
        <v>97443.92</v>
      </c>
      <c r="N72" s="35">
        <f t="shared" si="4"/>
        <v>193142.08000000002</v>
      </c>
      <c r="O72" s="36">
        <f t="shared" si="0"/>
        <v>33.533590744220298</v>
      </c>
      <c r="P72" s="34"/>
      <c r="Q72" s="34"/>
      <c r="R72" s="34"/>
      <c r="S72" s="35"/>
      <c r="T72" s="36"/>
      <c r="U72" s="34">
        <v>152420</v>
      </c>
      <c r="V72" s="34">
        <v>0</v>
      </c>
      <c r="W72" s="34">
        <v>15801.79</v>
      </c>
      <c r="X72" s="35">
        <f t="shared" si="11"/>
        <v>136618.21</v>
      </c>
      <c r="Y72" s="36">
        <f t="shared" si="5"/>
        <v>10.367268075055767</v>
      </c>
      <c r="Z72" s="35">
        <f t="shared" si="12"/>
        <v>1022821</v>
      </c>
      <c r="AA72" s="35">
        <f t="shared" si="7"/>
        <v>0</v>
      </c>
      <c r="AB72" s="35">
        <f t="shared" si="8"/>
        <v>297975.70999999996</v>
      </c>
      <c r="AC72" s="35">
        <f t="shared" si="9"/>
        <v>724845.29</v>
      </c>
      <c r="AD72" s="36">
        <f t="shared" si="1"/>
        <v>29.13273290243356</v>
      </c>
      <c r="AE72" s="38"/>
    </row>
    <row r="73" spans="1:31" s="39" customFormat="1" ht="21.75">
      <c r="A73" s="32">
        <v>64</v>
      </c>
      <c r="B73" s="33" t="s">
        <v>85</v>
      </c>
      <c r="C73" s="34">
        <v>506640</v>
      </c>
      <c r="D73" s="34">
        <v>168880</v>
      </c>
      <c r="E73" s="35">
        <v>675520</v>
      </c>
      <c r="F73" s="36">
        <f t="shared" si="2"/>
        <v>33.333333333333329</v>
      </c>
      <c r="G73" s="37">
        <v>180750</v>
      </c>
      <c r="H73" s="37">
        <v>72000</v>
      </c>
      <c r="I73" s="35">
        <f t="shared" si="10"/>
        <v>108750</v>
      </c>
      <c r="J73" s="36">
        <f t="shared" si="3"/>
        <v>39.834024896265561</v>
      </c>
      <c r="K73" s="34">
        <v>337084</v>
      </c>
      <c r="L73" s="34">
        <v>0</v>
      </c>
      <c r="M73" s="34">
        <v>47505.36</v>
      </c>
      <c r="N73" s="35">
        <f t="shared" si="4"/>
        <v>289578.64</v>
      </c>
      <c r="O73" s="36">
        <f t="shared" ref="O73:O85" si="13">M73/K73*100</f>
        <v>14.093033190540044</v>
      </c>
      <c r="P73" s="34">
        <v>81300</v>
      </c>
      <c r="Q73" s="34">
        <v>81300</v>
      </c>
      <c r="R73" s="34">
        <v>0</v>
      </c>
      <c r="S73" s="35"/>
      <c r="T73" s="36">
        <f>R73/P73*100</f>
        <v>0</v>
      </c>
      <c r="U73" s="34">
        <v>81845</v>
      </c>
      <c r="V73" s="34">
        <v>0</v>
      </c>
      <c r="W73" s="34">
        <v>2330</v>
      </c>
      <c r="X73" s="35">
        <f t="shared" si="11"/>
        <v>79515</v>
      </c>
      <c r="Y73" s="36">
        <f t="shared" si="5"/>
        <v>2.8468446453662413</v>
      </c>
      <c r="Z73" s="35">
        <f t="shared" si="12"/>
        <v>1187619</v>
      </c>
      <c r="AA73" s="35">
        <f t="shared" si="7"/>
        <v>81300</v>
      </c>
      <c r="AB73" s="35">
        <f t="shared" si="8"/>
        <v>290715.36</v>
      </c>
      <c r="AC73" s="35">
        <f t="shared" si="9"/>
        <v>815603.64</v>
      </c>
      <c r="AD73" s="36">
        <f t="shared" ref="AD73:AD85" si="14">AB73/Z73*100</f>
        <v>24.478840436200496</v>
      </c>
      <c r="AE73" s="38"/>
    </row>
    <row r="74" spans="1:31" s="39" customFormat="1" ht="21.75">
      <c r="A74" s="32">
        <v>65</v>
      </c>
      <c r="B74" s="33" t="s">
        <v>86</v>
      </c>
      <c r="C74" s="34">
        <v>507960</v>
      </c>
      <c r="D74" s="34">
        <v>169320</v>
      </c>
      <c r="E74" s="35">
        <v>648310</v>
      </c>
      <c r="F74" s="36">
        <f t="shared" ref="F74:F85" si="15">D74/C74*100</f>
        <v>33.333333333333329</v>
      </c>
      <c r="G74" s="37">
        <v>81500</v>
      </c>
      <c r="H74" s="37">
        <v>16000</v>
      </c>
      <c r="I74" s="35">
        <f t="shared" si="10"/>
        <v>65500</v>
      </c>
      <c r="J74" s="36">
        <f t="shared" ref="J74:J85" si="16">H74/G74*100</f>
        <v>19.631901840490798</v>
      </c>
      <c r="K74" s="34">
        <v>422401</v>
      </c>
      <c r="L74" s="34">
        <v>0</v>
      </c>
      <c r="M74" s="34">
        <v>96764.6</v>
      </c>
      <c r="N74" s="35">
        <f t="shared" ref="N74:N85" si="17">K74-L74-M74</f>
        <v>325636.40000000002</v>
      </c>
      <c r="O74" s="36">
        <f t="shared" si="13"/>
        <v>22.908231751345287</v>
      </c>
      <c r="P74" s="34"/>
      <c r="Q74" s="34"/>
      <c r="R74" s="34"/>
      <c r="S74" s="35"/>
      <c r="T74" s="36"/>
      <c r="U74" s="34">
        <v>102655</v>
      </c>
      <c r="V74" s="34">
        <v>0</v>
      </c>
      <c r="W74" s="34">
        <v>15223.3</v>
      </c>
      <c r="X74" s="35">
        <f t="shared" si="11"/>
        <v>87431.7</v>
      </c>
      <c r="Y74" s="36">
        <f t="shared" ref="Y74:Y85" si="18">W74/U74*100</f>
        <v>14.829574789342944</v>
      </c>
      <c r="Z74" s="35">
        <f t="shared" si="12"/>
        <v>1114516</v>
      </c>
      <c r="AA74" s="35">
        <f t="shared" ref="AA74:AA85" si="19">SUM(L74,Q74,V74)</f>
        <v>0</v>
      </c>
      <c r="AB74" s="35">
        <f t="shared" ref="AB74:AB85" si="20">SUM(D74,M74,R74,W74,H74)</f>
        <v>297307.89999999997</v>
      </c>
      <c r="AC74" s="35">
        <f t="shared" ref="AC74:AC85" si="21">Z74-AA74-AB74</f>
        <v>817208.10000000009</v>
      </c>
      <c r="AD74" s="36">
        <f t="shared" si="14"/>
        <v>26.67596517232592</v>
      </c>
      <c r="AE74" s="38"/>
    </row>
    <row r="75" spans="1:31" s="39" customFormat="1" ht="21.75">
      <c r="A75" s="32">
        <v>66</v>
      </c>
      <c r="B75" s="33" t="s">
        <v>87</v>
      </c>
      <c r="C75" s="34">
        <v>406500</v>
      </c>
      <c r="D75" s="34">
        <v>135500</v>
      </c>
      <c r="E75" s="35">
        <v>700531.99</v>
      </c>
      <c r="F75" s="36">
        <f t="shared" si="15"/>
        <v>33.333333333333329</v>
      </c>
      <c r="G75" s="37">
        <v>147375</v>
      </c>
      <c r="H75" s="37">
        <v>23250</v>
      </c>
      <c r="I75" s="35">
        <f t="shared" ref="I75:I85" si="22">SUM(G75-H75)</f>
        <v>124125</v>
      </c>
      <c r="J75" s="36">
        <f t="shared" si="16"/>
        <v>15.776081424936386</v>
      </c>
      <c r="K75" s="34">
        <v>429896</v>
      </c>
      <c r="L75" s="34">
        <v>0</v>
      </c>
      <c r="M75" s="34">
        <v>168955.49</v>
      </c>
      <c r="N75" s="35">
        <f t="shared" si="17"/>
        <v>260940.51</v>
      </c>
      <c r="O75" s="36">
        <f t="shared" si="13"/>
        <v>39.30147989281128</v>
      </c>
      <c r="P75" s="34">
        <v>44500</v>
      </c>
      <c r="Q75" s="34"/>
      <c r="R75" s="34">
        <v>44500</v>
      </c>
      <c r="S75" s="35"/>
      <c r="T75" s="36">
        <f>R75/P75*100</f>
        <v>100</v>
      </c>
      <c r="U75" s="34">
        <v>81845</v>
      </c>
      <c r="V75" s="34">
        <v>0</v>
      </c>
      <c r="W75" s="34">
        <v>3710</v>
      </c>
      <c r="X75" s="35">
        <f t="shared" ref="X75:X85" si="23">U75-V75-W75</f>
        <v>78135</v>
      </c>
      <c r="Y75" s="36">
        <f t="shared" si="18"/>
        <v>4.53295864133423</v>
      </c>
      <c r="Z75" s="35">
        <f t="shared" si="12"/>
        <v>1110116</v>
      </c>
      <c r="AA75" s="35">
        <f t="shared" si="19"/>
        <v>0</v>
      </c>
      <c r="AB75" s="35">
        <f t="shared" si="20"/>
        <v>375915.49</v>
      </c>
      <c r="AC75" s="35">
        <f t="shared" si="21"/>
        <v>734200.51</v>
      </c>
      <c r="AD75" s="36">
        <f t="shared" si="14"/>
        <v>33.862721553423249</v>
      </c>
      <c r="AE75" s="38"/>
    </row>
    <row r="76" spans="1:31" s="39" customFormat="1" ht="21.75">
      <c r="A76" s="32">
        <v>67</v>
      </c>
      <c r="B76" s="33" t="s">
        <v>88</v>
      </c>
      <c r="C76" s="34">
        <v>387660</v>
      </c>
      <c r="D76" s="34">
        <v>129220</v>
      </c>
      <c r="E76" s="35">
        <v>480788.2</v>
      </c>
      <c r="F76" s="36">
        <f t="shared" si="15"/>
        <v>33.333333333333329</v>
      </c>
      <c r="G76" s="37">
        <v>97375</v>
      </c>
      <c r="H76" s="37">
        <v>19250</v>
      </c>
      <c r="I76" s="35">
        <f t="shared" si="22"/>
        <v>78125</v>
      </c>
      <c r="J76" s="36">
        <f t="shared" si="16"/>
        <v>19.768934531450576</v>
      </c>
      <c r="K76" s="34">
        <v>399585</v>
      </c>
      <c r="L76" s="34">
        <v>100000</v>
      </c>
      <c r="M76" s="34">
        <v>122351.09</v>
      </c>
      <c r="N76" s="35">
        <f t="shared" si="17"/>
        <v>177233.91</v>
      </c>
      <c r="O76" s="36">
        <f t="shared" si="13"/>
        <v>30.61954027303327</v>
      </c>
      <c r="P76" s="34"/>
      <c r="Q76" s="34"/>
      <c r="R76" s="34"/>
      <c r="S76" s="35"/>
      <c r="T76" s="36"/>
      <c r="U76" s="34">
        <v>81845</v>
      </c>
      <c r="V76" s="34">
        <v>0</v>
      </c>
      <c r="W76" s="34">
        <v>15860</v>
      </c>
      <c r="X76" s="35">
        <f t="shared" si="23"/>
        <v>65985</v>
      </c>
      <c r="Y76" s="36">
        <f t="shared" si="18"/>
        <v>19.378092736269778</v>
      </c>
      <c r="Z76" s="35">
        <f t="shared" si="12"/>
        <v>966465</v>
      </c>
      <c r="AA76" s="35">
        <f t="shared" si="19"/>
        <v>100000</v>
      </c>
      <c r="AB76" s="35">
        <f t="shared" si="20"/>
        <v>286681.08999999997</v>
      </c>
      <c r="AC76" s="35">
        <f t="shared" si="21"/>
        <v>579783.91</v>
      </c>
      <c r="AD76" s="36">
        <f t="shared" si="14"/>
        <v>29.662852767560128</v>
      </c>
      <c r="AE76" s="38"/>
    </row>
    <row r="77" spans="1:31" s="39" customFormat="1" ht="21.75">
      <c r="A77" s="32">
        <v>68</v>
      </c>
      <c r="B77" s="47" t="s">
        <v>89</v>
      </c>
      <c r="C77" s="48">
        <v>330120</v>
      </c>
      <c r="D77" s="48">
        <v>110040</v>
      </c>
      <c r="E77" s="35">
        <v>440160</v>
      </c>
      <c r="F77" s="36">
        <f t="shared" si="15"/>
        <v>33.333333333333329</v>
      </c>
      <c r="G77" s="37">
        <v>105750</v>
      </c>
      <c r="H77" s="37">
        <v>20500</v>
      </c>
      <c r="I77" s="35">
        <f t="shared" si="22"/>
        <v>85250</v>
      </c>
      <c r="J77" s="36">
        <f t="shared" si="16"/>
        <v>19.385342789598109</v>
      </c>
      <c r="K77" s="34">
        <v>281139</v>
      </c>
      <c r="L77" s="34">
        <v>0</v>
      </c>
      <c r="M77" s="34">
        <v>47830.65</v>
      </c>
      <c r="N77" s="35">
        <f t="shared" si="17"/>
        <v>233308.35</v>
      </c>
      <c r="O77" s="36">
        <f t="shared" si="13"/>
        <v>17.013167863583494</v>
      </c>
      <c r="P77" s="34"/>
      <c r="Q77" s="34"/>
      <c r="R77" s="34"/>
      <c r="S77" s="35"/>
      <c r="T77" s="36"/>
      <c r="U77" s="34">
        <v>81845</v>
      </c>
      <c r="V77" s="34">
        <v>0</v>
      </c>
      <c r="W77" s="34">
        <v>0</v>
      </c>
      <c r="X77" s="35">
        <f t="shared" si="23"/>
        <v>81845</v>
      </c>
      <c r="Y77" s="36">
        <f t="shared" si="18"/>
        <v>0</v>
      </c>
      <c r="Z77" s="35">
        <f t="shared" si="12"/>
        <v>798854</v>
      </c>
      <c r="AA77" s="35">
        <f t="shared" si="19"/>
        <v>0</v>
      </c>
      <c r="AB77" s="35">
        <f t="shared" si="20"/>
        <v>178370.65</v>
      </c>
      <c r="AC77" s="35">
        <f t="shared" si="21"/>
        <v>620483.35</v>
      </c>
      <c r="AD77" s="36">
        <f t="shared" si="14"/>
        <v>22.328316563477181</v>
      </c>
      <c r="AE77" s="38"/>
    </row>
    <row r="78" spans="1:31" s="39" customFormat="1" ht="21.75">
      <c r="A78" s="32">
        <v>69</v>
      </c>
      <c r="B78" s="33" t="s">
        <v>90</v>
      </c>
      <c r="C78" s="34">
        <v>563460</v>
      </c>
      <c r="D78" s="34">
        <v>187820</v>
      </c>
      <c r="E78" s="35">
        <v>751280</v>
      </c>
      <c r="F78" s="36">
        <f t="shared" si="15"/>
        <v>33.333333333333329</v>
      </c>
      <c r="G78" s="37">
        <v>170000</v>
      </c>
      <c r="H78" s="37">
        <v>71900</v>
      </c>
      <c r="I78" s="35">
        <f t="shared" si="22"/>
        <v>98100</v>
      </c>
      <c r="J78" s="36">
        <f t="shared" si="16"/>
        <v>42.294117647058819</v>
      </c>
      <c r="K78" s="34">
        <v>385781</v>
      </c>
      <c r="L78" s="34">
        <v>0</v>
      </c>
      <c r="M78" s="34">
        <v>73108.53</v>
      </c>
      <c r="N78" s="35">
        <f t="shared" si="17"/>
        <v>312672.46999999997</v>
      </c>
      <c r="O78" s="36">
        <f t="shared" si="13"/>
        <v>18.950785549314247</v>
      </c>
      <c r="P78" s="34"/>
      <c r="Q78" s="34"/>
      <c r="R78" s="34"/>
      <c r="S78" s="35"/>
      <c r="T78" s="36"/>
      <c r="U78" s="34">
        <v>122655</v>
      </c>
      <c r="V78" s="34">
        <v>0</v>
      </c>
      <c r="W78" s="34">
        <v>0</v>
      </c>
      <c r="X78" s="35">
        <f t="shared" si="23"/>
        <v>122655</v>
      </c>
      <c r="Y78" s="36">
        <f t="shared" si="18"/>
        <v>0</v>
      </c>
      <c r="Z78" s="35">
        <f t="shared" si="12"/>
        <v>1241896</v>
      </c>
      <c r="AA78" s="35">
        <f t="shared" si="19"/>
        <v>0</v>
      </c>
      <c r="AB78" s="35">
        <f t="shared" si="20"/>
        <v>332828.53000000003</v>
      </c>
      <c r="AC78" s="35">
        <f t="shared" si="21"/>
        <v>909067.47</v>
      </c>
      <c r="AD78" s="36">
        <f t="shared" si="14"/>
        <v>26.800032369860283</v>
      </c>
      <c r="AE78" s="38"/>
    </row>
    <row r="79" spans="1:31" s="39" customFormat="1" ht="21.75">
      <c r="A79" s="32">
        <v>70</v>
      </c>
      <c r="B79" s="33" t="s">
        <v>91</v>
      </c>
      <c r="C79" s="34">
        <v>429180</v>
      </c>
      <c r="D79" s="34">
        <v>143060</v>
      </c>
      <c r="E79" s="35">
        <v>572240</v>
      </c>
      <c r="F79" s="36">
        <f t="shared" si="15"/>
        <v>33.333333333333329</v>
      </c>
      <c r="G79" s="37">
        <v>147375</v>
      </c>
      <c r="H79" s="37">
        <v>27250</v>
      </c>
      <c r="I79" s="35">
        <f t="shared" si="22"/>
        <v>120125</v>
      </c>
      <c r="J79" s="36">
        <f t="shared" si="16"/>
        <v>18.490245971162</v>
      </c>
      <c r="K79" s="34">
        <v>497344.5</v>
      </c>
      <c r="L79" s="34">
        <v>162250</v>
      </c>
      <c r="M79" s="34">
        <v>81036.28</v>
      </c>
      <c r="N79" s="35">
        <f t="shared" si="17"/>
        <v>254058.22</v>
      </c>
      <c r="O79" s="36">
        <f t="shared" si="13"/>
        <v>16.293792331070314</v>
      </c>
      <c r="P79" s="34"/>
      <c r="Q79" s="34"/>
      <c r="R79" s="34"/>
      <c r="S79" s="35"/>
      <c r="T79" s="36"/>
      <c r="U79" s="34">
        <v>81845</v>
      </c>
      <c r="V79" s="34">
        <v>0</v>
      </c>
      <c r="W79" s="34">
        <v>8500</v>
      </c>
      <c r="X79" s="35">
        <f t="shared" si="23"/>
        <v>73345</v>
      </c>
      <c r="Y79" s="36">
        <f t="shared" si="18"/>
        <v>10.385484757773842</v>
      </c>
      <c r="Z79" s="35">
        <f t="shared" si="12"/>
        <v>1155744.5</v>
      </c>
      <c r="AA79" s="35">
        <f t="shared" si="19"/>
        <v>162250</v>
      </c>
      <c r="AB79" s="35">
        <f t="shared" si="20"/>
        <v>259846.28</v>
      </c>
      <c r="AC79" s="35">
        <f t="shared" si="21"/>
        <v>733648.22</v>
      </c>
      <c r="AD79" s="36">
        <f t="shared" si="14"/>
        <v>22.483021117556692</v>
      </c>
      <c r="AE79" s="38"/>
    </row>
    <row r="80" spans="1:31" s="39" customFormat="1" ht="21.75">
      <c r="A80" s="32">
        <v>71</v>
      </c>
      <c r="B80" s="33" t="s">
        <v>92</v>
      </c>
      <c r="C80" s="34">
        <v>432960</v>
      </c>
      <c r="D80" s="34">
        <v>144320</v>
      </c>
      <c r="E80" s="35">
        <v>577280</v>
      </c>
      <c r="F80" s="36">
        <f t="shared" si="15"/>
        <v>33.333333333333329</v>
      </c>
      <c r="G80" s="37">
        <v>157375</v>
      </c>
      <c r="H80" s="37">
        <v>34250</v>
      </c>
      <c r="I80" s="35">
        <f t="shared" si="22"/>
        <v>123125</v>
      </c>
      <c r="J80" s="36">
        <f t="shared" si="16"/>
        <v>21.763304209690229</v>
      </c>
      <c r="K80" s="34">
        <v>546255</v>
      </c>
      <c r="L80" s="34">
        <v>150000</v>
      </c>
      <c r="M80" s="34">
        <v>120493.34</v>
      </c>
      <c r="N80" s="35">
        <f t="shared" si="17"/>
        <v>275761.66000000003</v>
      </c>
      <c r="O80" s="36">
        <f t="shared" si="13"/>
        <v>22.058075440957062</v>
      </c>
      <c r="P80" s="34"/>
      <c r="Q80" s="34"/>
      <c r="R80" s="34"/>
      <c r="S80" s="35"/>
      <c r="T80" s="36"/>
      <c r="U80" s="34">
        <v>81845</v>
      </c>
      <c r="V80" s="34">
        <v>0</v>
      </c>
      <c r="W80" s="34">
        <v>0</v>
      </c>
      <c r="X80" s="35">
        <f t="shared" si="23"/>
        <v>81845</v>
      </c>
      <c r="Y80" s="36">
        <f t="shared" si="18"/>
        <v>0</v>
      </c>
      <c r="Z80" s="35">
        <f t="shared" si="12"/>
        <v>1218435</v>
      </c>
      <c r="AA80" s="35">
        <f t="shared" si="19"/>
        <v>150000</v>
      </c>
      <c r="AB80" s="35">
        <f t="shared" si="20"/>
        <v>299063.33999999997</v>
      </c>
      <c r="AC80" s="35">
        <f t="shared" si="21"/>
        <v>769371.66</v>
      </c>
      <c r="AD80" s="36">
        <f t="shared" si="14"/>
        <v>24.544874367528834</v>
      </c>
      <c r="AE80" s="38"/>
    </row>
    <row r="81" spans="1:31" s="39" customFormat="1" ht="21.75">
      <c r="A81" s="32">
        <v>72</v>
      </c>
      <c r="B81" s="33" t="s">
        <v>93</v>
      </c>
      <c r="C81" s="34">
        <v>268980</v>
      </c>
      <c r="D81" s="34">
        <v>89660</v>
      </c>
      <c r="E81" s="35">
        <v>341059.28</v>
      </c>
      <c r="F81" s="36">
        <f t="shared" si="15"/>
        <v>33.333333333333329</v>
      </c>
      <c r="G81" s="37">
        <v>151500</v>
      </c>
      <c r="H81" s="37">
        <v>30100</v>
      </c>
      <c r="I81" s="35">
        <f t="shared" si="22"/>
        <v>121400</v>
      </c>
      <c r="J81" s="36">
        <f t="shared" si="16"/>
        <v>19.867986798679869</v>
      </c>
      <c r="K81" s="34">
        <v>315374</v>
      </c>
      <c r="L81" s="34">
        <v>0</v>
      </c>
      <c r="M81" s="34">
        <v>113068.34</v>
      </c>
      <c r="N81" s="35">
        <f t="shared" si="17"/>
        <v>202305.66</v>
      </c>
      <c r="O81" s="36">
        <f t="shared" si="13"/>
        <v>35.852143803864614</v>
      </c>
      <c r="P81" s="34"/>
      <c r="Q81" s="34"/>
      <c r="R81" s="34"/>
      <c r="S81" s="35"/>
      <c r="T81" s="36"/>
      <c r="U81" s="34">
        <v>101845</v>
      </c>
      <c r="V81" s="34">
        <v>0</v>
      </c>
      <c r="W81" s="34">
        <v>0</v>
      </c>
      <c r="X81" s="35">
        <f t="shared" si="23"/>
        <v>101845</v>
      </c>
      <c r="Y81" s="36">
        <f t="shared" si="18"/>
        <v>0</v>
      </c>
      <c r="Z81" s="35">
        <f t="shared" si="12"/>
        <v>837699</v>
      </c>
      <c r="AA81" s="35">
        <f t="shared" si="19"/>
        <v>0</v>
      </c>
      <c r="AB81" s="35">
        <f t="shared" si="20"/>
        <v>232828.34</v>
      </c>
      <c r="AC81" s="35">
        <f t="shared" si="21"/>
        <v>604870.66</v>
      </c>
      <c r="AD81" s="36">
        <f t="shared" si="14"/>
        <v>27.793794668490712</v>
      </c>
      <c r="AE81" s="38"/>
    </row>
    <row r="82" spans="1:31" s="39" customFormat="1" ht="21.75">
      <c r="A82" s="32">
        <v>73</v>
      </c>
      <c r="B82" s="33" t="s">
        <v>94</v>
      </c>
      <c r="C82" s="34">
        <v>627060</v>
      </c>
      <c r="D82" s="34">
        <v>214780</v>
      </c>
      <c r="E82" s="35">
        <v>834690</v>
      </c>
      <c r="F82" s="36">
        <f t="shared" si="15"/>
        <v>34.251905718750997</v>
      </c>
      <c r="G82" s="37">
        <v>266500</v>
      </c>
      <c r="H82" s="37">
        <v>64000</v>
      </c>
      <c r="I82" s="35">
        <f t="shared" si="22"/>
        <v>202500</v>
      </c>
      <c r="J82" s="36">
        <f t="shared" si="16"/>
        <v>24.015009380863038</v>
      </c>
      <c r="K82" s="34">
        <v>336983.5</v>
      </c>
      <c r="L82" s="34">
        <v>0</v>
      </c>
      <c r="M82" s="34">
        <v>73905.11</v>
      </c>
      <c r="N82" s="35">
        <f t="shared" si="17"/>
        <v>263078.39</v>
      </c>
      <c r="O82" s="36">
        <f t="shared" si="13"/>
        <v>21.931373494547955</v>
      </c>
      <c r="P82" s="34">
        <v>92200</v>
      </c>
      <c r="Q82" s="34">
        <v>0</v>
      </c>
      <c r="R82" s="34">
        <v>0</v>
      </c>
      <c r="S82" s="35"/>
      <c r="T82" s="36">
        <f>R82/P82*100</f>
        <v>0</v>
      </c>
      <c r="U82" s="34">
        <v>92630</v>
      </c>
      <c r="V82" s="34">
        <v>0</v>
      </c>
      <c r="W82" s="34">
        <v>0</v>
      </c>
      <c r="X82" s="35">
        <f t="shared" si="23"/>
        <v>92630</v>
      </c>
      <c r="Y82" s="36">
        <f t="shared" si="18"/>
        <v>0</v>
      </c>
      <c r="Z82" s="35">
        <f t="shared" si="12"/>
        <v>1415373.5</v>
      </c>
      <c r="AA82" s="35">
        <f t="shared" si="19"/>
        <v>0</v>
      </c>
      <c r="AB82" s="35">
        <f t="shared" si="20"/>
        <v>352685.11</v>
      </c>
      <c r="AC82" s="35">
        <f t="shared" si="21"/>
        <v>1062688.3900000001</v>
      </c>
      <c r="AD82" s="36">
        <f t="shared" si="14"/>
        <v>24.918165417114281</v>
      </c>
      <c r="AE82" s="38"/>
    </row>
    <row r="83" spans="1:31" s="39" customFormat="1" ht="21.75">
      <c r="A83" s="32">
        <v>74</v>
      </c>
      <c r="B83" s="33" t="s">
        <v>95</v>
      </c>
      <c r="C83" s="34">
        <v>494700</v>
      </c>
      <c r="D83" s="34">
        <v>171020</v>
      </c>
      <c r="E83" s="35">
        <v>658760</v>
      </c>
      <c r="F83" s="36">
        <f t="shared" si="15"/>
        <v>34.570446735395187</v>
      </c>
      <c r="G83" s="37">
        <v>205750</v>
      </c>
      <c r="H83" s="37">
        <v>44750</v>
      </c>
      <c r="I83" s="35">
        <f t="shared" si="22"/>
        <v>161000</v>
      </c>
      <c r="J83" s="36">
        <f t="shared" si="16"/>
        <v>21.749696233292831</v>
      </c>
      <c r="K83" s="34">
        <v>334995</v>
      </c>
      <c r="L83" s="34">
        <v>0</v>
      </c>
      <c r="M83" s="34">
        <v>67981.48</v>
      </c>
      <c r="N83" s="35">
        <f t="shared" si="17"/>
        <v>267013.52</v>
      </c>
      <c r="O83" s="36">
        <f t="shared" si="13"/>
        <v>20.293281989283422</v>
      </c>
      <c r="P83" s="34"/>
      <c r="Q83" s="34"/>
      <c r="R83" s="34"/>
      <c r="S83" s="35"/>
      <c r="T83" s="36"/>
      <c r="U83" s="34">
        <v>92630</v>
      </c>
      <c r="V83" s="34">
        <v>0</v>
      </c>
      <c r="W83" s="34">
        <v>0</v>
      </c>
      <c r="X83" s="35">
        <f t="shared" si="23"/>
        <v>92630</v>
      </c>
      <c r="Y83" s="36">
        <f t="shared" si="18"/>
        <v>0</v>
      </c>
      <c r="Z83" s="35">
        <f t="shared" si="12"/>
        <v>1128075</v>
      </c>
      <c r="AA83" s="35">
        <f t="shared" si="19"/>
        <v>0</v>
      </c>
      <c r="AB83" s="35">
        <f t="shared" si="20"/>
        <v>283751.48</v>
      </c>
      <c r="AC83" s="35">
        <f t="shared" si="21"/>
        <v>844323.52</v>
      </c>
      <c r="AD83" s="36">
        <f t="shared" si="14"/>
        <v>25.1536006027968</v>
      </c>
      <c r="AE83" s="38"/>
    </row>
    <row r="84" spans="1:31" s="39" customFormat="1" ht="21.75">
      <c r="A84" s="32">
        <v>75</v>
      </c>
      <c r="B84" s="33" t="s">
        <v>96</v>
      </c>
      <c r="C84" s="34">
        <v>395400</v>
      </c>
      <c r="D84" s="34">
        <v>131800</v>
      </c>
      <c r="E84" s="35">
        <v>535600</v>
      </c>
      <c r="F84" s="36">
        <f t="shared" si="15"/>
        <v>33.333333333333329</v>
      </c>
      <c r="G84" s="37">
        <v>151875</v>
      </c>
      <c r="H84" s="37">
        <v>41750</v>
      </c>
      <c r="I84" s="35">
        <f t="shared" si="22"/>
        <v>110125</v>
      </c>
      <c r="J84" s="36">
        <f t="shared" si="16"/>
        <v>27.489711934156379</v>
      </c>
      <c r="K84" s="34">
        <v>340870.5</v>
      </c>
      <c r="L84" s="34">
        <v>0</v>
      </c>
      <c r="M84" s="34">
        <v>45544.39</v>
      </c>
      <c r="N84" s="35">
        <f t="shared" si="17"/>
        <v>295326.11</v>
      </c>
      <c r="O84" s="36">
        <f t="shared" si="13"/>
        <v>13.361200221198372</v>
      </c>
      <c r="P84" s="34"/>
      <c r="Q84" s="34"/>
      <c r="R84" s="34"/>
      <c r="S84" s="35"/>
      <c r="T84" s="36"/>
      <c r="U84" s="34">
        <v>72670</v>
      </c>
      <c r="V84" s="34">
        <v>0</v>
      </c>
      <c r="W84" s="34">
        <v>3230</v>
      </c>
      <c r="X84" s="35">
        <f t="shared" si="23"/>
        <v>69440</v>
      </c>
      <c r="Y84" s="36">
        <f t="shared" si="18"/>
        <v>4.4447502408146411</v>
      </c>
      <c r="Z84" s="35">
        <f t="shared" si="12"/>
        <v>960815.5</v>
      </c>
      <c r="AA84" s="35">
        <f t="shared" si="19"/>
        <v>0</v>
      </c>
      <c r="AB84" s="35">
        <f t="shared" si="20"/>
        <v>222324.39</v>
      </c>
      <c r="AC84" s="35">
        <f t="shared" si="21"/>
        <v>738491.11</v>
      </c>
      <c r="AD84" s="36">
        <f t="shared" si="14"/>
        <v>23.139134412381985</v>
      </c>
      <c r="AE84" s="38"/>
    </row>
    <row r="85" spans="1:31" s="39" customFormat="1" ht="21.75">
      <c r="A85" s="32">
        <v>76</v>
      </c>
      <c r="B85" s="32" t="s">
        <v>97</v>
      </c>
      <c r="C85" s="34">
        <v>147060</v>
      </c>
      <c r="D85" s="34">
        <v>49020</v>
      </c>
      <c r="E85" s="35">
        <v>196080</v>
      </c>
      <c r="F85" s="36">
        <f t="shared" si="15"/>
        <v>33.333333333333329</v>
      </c>
      <c r="G85" s="37">
        <v>194125</v>
      </c>
      <c r="H85" s="37">
        <v>38750</v>
      </c>
      <c r="I85" s="35">
        <f t="shared" si="22"/>
        <v>155375</v>
      </c>
      <c r="J85" s="36">
        <f t="shared" si="16"/>
        <v>19.961365099806823</v>
      </c>
      <c r="K85" s="34">
        <v>261188</v>
      </c>
      <c r="L85" s="34">
        <v>0</v>
      </c>
      <c r="M85" s="49">
        <v>67487.12</v>
      </c>
      <c r="N85" s="35">
        <f t="shared" si="17"/>
        <v>193700.88</v>
      </c>
      <c r="O85" s="36">
        <f t="shared" si="13"/>
        <v>25.838522443603839</v>
      </c>
      <c r="P85" s="34"/>
      <c r="Q85" s="34"/>
      <c r="R85" s="34"/>
      <c r="S85" s="35"/>
      <c r="T85" s="36"/>
      <c r="U85" s="34">
        <v>81845</v>
      </c>
      <c r="V85" s="34">
        <v>0</v>
      </c>
      <c r="W85" s="34">
        <v>20640</v>
      </c>
      <c r="X85" s="35">
        <f t="shared" si="23"/>
        <v>61205</v>
      </c>
      <c r="Y85" s="36">
        <f t="shared" si="18"/>
        <v>25.218400635347304</v>
      </c>
      <c r="Z85" s="35">
        <f t="shared" si="12"/>
        <v>684218</v>
      </c>
      <c r="AA85" s="35">
        <f t="shared" si="19"/>
        <v>0</v>
      </c>
      <c r="AB85" s="35">
        <f t="shared" si="20"/>
        <v>175897.12</v>
      </c>
      <c r="AC85" s="35">
        <f t="shared" si="21"/>
        <v>508320.88</v>
      </c>
      <c r="AD85" s="36">
        <f t="shared" si="14"/>
        <v>25.707759807546715</v>
      </c>
      <c r="AE85" s="38"/>
    </row>
    <row r="86" spans="1:31" s="39" customFormat="1" ht="21.75">
      <c r="A86" s="50"/>
      <c r="B86" s="50"/>
      <c r="C86" s="51"/>
      <c r="D86" s="51"/>
      <c r="E86" s="51"/>
      <c r="F86" s="52"/>
      <c r="G86" s="53"/>
      <c r="H86" s="53"/>
      <c r="I86" s="53"/>
      <c r="J86" s="52"/>
      <c r="K86" s="51"/>
      <c r="L86" s="51"/>
      <c r="M86" s="51"/>
      <c r="N86" s="51"/>
      <c r="O86" s="52"/>
      <c r="P86" s="51"/>
      <c r="Q86" s="51"/>
      <c r="R86" s="51"/>
      <c r="S86" s="51"/>
      <c r="T86" s="52"/>
      <c r="U86" s="51"/>
      <c r="V86" s="51"/>
      <c r="W86" s="51"/>
      <c r="X86" s="51"/>
      <c r="Y86" s="54"/>
      <c r="Z86" s="54"/>
      <c r="AA86" s="54"/>
      <c r="AB86" s="54"/>
      <c r="AC86" s="54"/>
      <c r="AD86" s="54"/>
    </row>
    <row r="87" spans="1:31" ht="21.75">
      <c r="Y87" s="55" t="s">
        <v>98</v>
      </c>
      <c r="Z87" s="55"/>
      <c r="AA87" s="55"/>
      <c r="AB87" s="55"/>
      <c r="AC87" s="55"/>
      <c r="AD87" s="55"/>
    </row>
  </sheetData>
  <mergeCells count="18">
    <mergeCell ref="Y86:AD86"/>
    <mergeCell ref="Y87:AD8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25" right="0" top="0.39" bottom="0.44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ทสจ. </vt:lpstr>
      <vt:lpstr>'ทสจ. '!Print_Titles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2021-12-02T06:24:00Z</cp:lastPrinted>
  <dcterms:created xsi:type="dcterms:W3CDTF">2021-12-02T06:20:29Z</dcterms:created>
  <dcterms:modified xsi:type="dcterms:W3CDTF">2021-12-02T06:24:09Z</dcterms:modified>
</cp:coreProperties>
</file>