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องการบิน\งบประมาณ  2564\Open Data\EX_Data\ผลแผนไฟป่า\"/>
    </mc:Choice>
  </mc:AlternateContent>
  <xr:revisionPtr revIDLastSave="0" documentId="13_ncr:1_{15C6510E-AF7A-4DC0-9DEF-27ED3F06F69E}" xr6:coauthVersionLast="47" xr6:coauthVersionMax="47" xr10:uidLastSave="{00000000-0000-0000-0000-000000000000}"/>
  <bookViews>
    <workbookView xWindow="-108" yWindow="-108" windowWidth="23256" windowHeight="12576" xr2:uid="{AA83EE9F-12E4-41EF-B38B-3FD393B3BD09}"/>
  </bookViews>
  <sheets>
    <sheet name="มี.ค.64" sheetId="4" r:id="rId1"/>
    <sheet name="จังหวัด" sheetId="11" r:id="rId2"/>
  </sheets>
  <definedNames>
    <definedName name="_xlnm.Print_Area" localSheetId="0">มี.ค.64!$A$1:$I$68</definedName>
    <definedName name="_xlnm.Print_Titles" localSheetId="0">มี.ค.64!$1:$2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1" l="1"/>
  <c r="I66" i="4" l="1"/>
  <c r="H66" i="4"/>
  <c r="F66" i="4"/>
  <c r="E66" i="4"/>
  <c r="D66" i="4"/>
  <c r="G65" i="4"/>
  <c r="G66" i="4" s="1"/>
  <c r="I64" i="4"/>
  <c r="H64" i="4"/>
  <c r="F64" i="4"/>
  <c r="E64" i="4"/>
  <c r="D64" i="4"/>
  <c r="G63" i="4"/>
  <c r="G64" i="4" s="1"/>
  <c r="I62" i="4"/>
  <c r="H62" i="4"/>
  <c r="G62" i="4"/>
  <c r="F62" i="4"/>
  <c r="E62" i="4"/>
  <c r="D62" i="4"/>
  <c r="G60" i="4" l="1"/>
  <c r="F60" i="4"/>
  <c r="D60" i="4"/>
  <c r="D57" i="4"/>
  <c r="E57" i="4"/>
  <c r="F57" i="4"/>
  <c r="G56" i="4"/>
  <c r="G55" i="4"/>
  <c r="I57" i="4"/>
  <c r="H57" i="4"/>
  <c r="I60" i="4"/>
  <c r="H60" i="4"/>
  <c r="E60" i="4"/>
  <c r="G57" i="4" l="1"/>
  <c r="F53" i="4"/>
  <c r="D53" i="4"/>
  <c r="I53" i="4"/>
  <c r="H53" i="4"/>
  <c r="E53" i="4"/>
  <c r="G50" i="4"/>
  <c r="F49" i="4" l="1"/>
  <c r="E49" i="4"/>
  <c r="D49" i="4"/>
  <c r="I49" i="4"/>
  <c r="H49" i="4"/>
  <c r="G52" i="4"/>
  <c r="G51" i="4"/>
  <c r="G48" i="4"/>
  <c r="G47" i="4"/>
  <c r="G46" i="4"/>
  <c r="F45" i="4"/>
  <c r="D45" i="4"/>
  <c r="E15" i="4"/>
  <c r="D15" i="4"/>
  <c r="G53" i="4" l="1"/>
  <c r="G49" i="4"/>
  <c r="I45" i="4"/>
  <c r="H45" i="4"/>
  <c r="G44" i="4" l="1"/>
  <c r="G43" i="4"/>
  <c r="F42" i="4"/>
  <c r="D42" i="4"/>
  <c r="I42" i="4"/>
  <c r="H42" i="4"/>
  <c r="G41" i="4"/>
  <c r="G40" i="4"/>
  <c r="F38" i="4"/>
  <c r="D38" i="4"/>
  <c r="I38" i="4"/>
  <c r="H38" i="4"/>
  <c r="G36" i="4"/>
  <c r="G37" i="4"/>
  <c r="G35" i="4"/>
  <c r="F34" i="4"/>
  <c r="D34" i="4"/>
  <c r="I34" i="4"/>
  <c r="H34" i="4"/>
  <c r="G33" i="4"/>
  <c r="G31" i="4"/>
  <c r="I30" i="4"/>
  <c r="H30" i="4"/>
  <c r="G30" i="4"/>
  <c r="F30" i="4"/>
  <c r="E30" i="4"/>
  <c r="D30" i="4"/>
  <c r="E27" i="4"/>
  <c r="D27" i="4"/>
  <c r="F24" i="4"/>
  <c r="D24" i="4"/>
  <c r="I27" i="4"/>
  <c r="H27" i="4"/>
  <c r="G27" i="4"/>
  <c r="F27" i="4"/>
  <c r="I24" i="4"/>
  <c r="H24" i="4"/>
  <c r="E24" i="4"/>
  <c r="G23" i="4"/>
  <c r="G22" i="4"/>
  <c r="D21" i="4"/>
  <c r="I21" i="4"/>
  <c r="H21" i="4"/>
  <c r="G21" i="4"/>
  <c r="F21" i="4"/>
  <c r="E21" i="4"/>
  <c r="I17" i="4"/>
  <c r="H17" i="4"/>
  <c r="G17" i="4"/>
  <c r="F17" i="4"/>
  <c r="E17" i="4"/>
  <c r="D17" i="4"/>
  <c r="I15" i="4"/>
  <c r="H15" i="4"/>
  <c r="G15" i="4"/>
  <c r="F15" i="4"/>
  <c r="I12" i="4"/>
  <c r="H12" i="4"/>
  <c r="G12" i="4"/>
  <c r="F12" i="4"/>
  <c r="E12" i="4"/>
  <c r="D12" i="4"/>
  <c r="I10" i="4"/>
  <c r="H10" i="4"/>
  <c r="I6" i="4"/>
  <c r="H6" i="4"/>
  <c r="G6" i="4"/>
  <c r="F6" i="4"/>
  <c r="E6" i="4"/>
  <c r="D6" i="4"/>
  <c r="D4" i="4"/>
  <c r="E4" i="4"/>
  <c r="F4" i="4"/>
  <c r="H4" i="4"/>
  <c r="I4" i="4"/>
  <c r="D10" i="4"/>
  <c r="D8" i="4"/>
  <c r="E8" i="4"/>
  <c r="H8" i="4"/>
  <c r="I8" i="4"/>
  <c r="F10" i="4"/>
  <c r="G9" i="4"/>
  <c r="G10" i="4" s="1"/>
  <c r="G7" i="4"/>
  <c r="G8" i="4" s="1"/>
  <c r="G4" i="4"/>
  <c r="F8" i="4"/>
  <c r="D68" i="4" l="1"/>
  <c r="F68" i="4"/>
  <c r="E9" i="4"/>
  <c r="E10" i="4" s="1"/>
  <c r="E68" i="4" s="1"/>
  <c r="G42" i="4"/>
  <c r="G45" i="4"/>
  <c r="G34" i="4"/>
  <c r="G38" i="4"/>
  <c r="G24" i="4"/>
  <c r="G68" i="4" l="1"/>
</calcChain>
</file>

<file path=xl/sharedStrings.xml><?xml version="1.0" encoding="utf-8"?>
<sst xmlns="http://schemas.openxmlformats.org/spreadsheetml/2006/main" count="211" uniqueCount="46">
  <si>
    <t>วัน เดือน ปี</t>
  </si>
  <si>
    <t>ชั่วโมงบิน</t>
  </si>
  <si>
    <t>เที่ยวบิน</t>
  </si>
  <si>
    <t>ทิ้งน้ำดับไฟ</t>
  </si>
  <si>
    <t>จำนวน (คน)</t>
  </si>
  <si>
    <t>(เที่ยวบิน)</t>
  </si>
  <si>
    <t>ส่งกำลังพล</t>
  </si>
  <si>
    <t>อากาศยาน</t>
  </si>
  <si>
    <t>−</t>
  </si>
  <si>
    <t>ภารกิจ/พื้นที่เป้าหมาย</t>
  </si>
  <si>
    <t>ชั่วโมงปฏิบัติการบิน</t>
  </si>
  <si>
    <t>เข้าร่วมการฝึกซ้อมแผนเผชิญเหตุ เตรียมพร้อมแก้ไขปัญหาไฟป่า จ.แม่ฮ่องสอน</t>
  </si>
  <si>
    <t>ขหล.บ้านโฮ่ง อ.บ้านโฮ่ง จ.ลำพูน</t>
  </si>
  <si>
    <t>รวมเดือนมีนาคม 64</t>
  </si>
  <si>
    <t>จ.แม่ฮ่องสอน</t>
  </si>
  <si>
    <t>อช.แม่วงก์ จ.นครสวรรค์</t>
  </si>
  <si>
    <t>บินเดินทาง อช.ปางสีดา- นครสวรรค์</t>
  </si>
  <si>
    <t>จ.ตาก</t>
  </si>
  <si>
    <t>อช.ศรีลานนา</t>
  </si>
  <si>
    <t>อช.ดอยสุเทพ-ปุย</t>
  </si>
  <si>
    <t xml:space="preserve">ป่าสงวนแห่งชาติป่าแม่ริม จ.เชียงใหม่ </t>
  </si>
  <si>
    <t>อช.แม่สะเรียง, อช.แม่เงา จ.แม่ฮ่องสอน</t>
  </si>
  <si>
    <t>อช.สาละวิน-ขสป.สาละวิน จ.แม่ฮ่องสอน</t>
  </si>
  <si>
    <t>บินเดินทาง-ฐานฤาษี</t>
  </si>
  <si>
    <t>อช.แม่ตะไคร้ อ.แม่ออน จ.เชียงใหม่</t>
  </si>
  <si>
    <t>ขสป.แม่ตื่น จ.ตาก</t>
  </si>
  <si>
    <t>อ.สะเมิงใต้ จ.เชียงใหม่</t>
  </si>
  <si>
    <t>บินเดินทาง อช.ศรีลานนา -เชียงใหม่</t>
  </si>
  <si>
    <t>อ.สะเมิง จ.เชียงใหม่</t>
  </si>
  <si>
    <t>ข้อมูล ณ วันที่ 30 มี.ค.64</t>
  </si>
  <si>
    <t>บินสำรวจ</t>
  </si>
  <si>
    <t>อช.ศรีลานนา จ.เชียงใหม่</t>
  </si>
  <si>
    <t>อช.ดอยสุเทพ-ปุย จ.เชียงใหม่</t>
  </si>
  <si>
    <t>อช.แม่ตะไคร้ จ.ลำพูน</t>
  </si>
  <si>
    <t>ป่าสงวนแห่งชาติป่าแม่แตง จ.เชียงใหม่</t>
  </si>
  <si>
    <t>ภารกิจ</t>
  </si>
  <si>
    <t>แผนชั่วโมงบิน (ชั่วโมง)</t>
  </si>
  <si>
    <t>ผลชั่วโมงบินสะสม (ชั่วโมง)</t>
  </si>
  <si>
    <t xml:space="preserve">แผนการบินแก้ไขปัญหาไฟป่าและหมอกควัน </t>
  </si>
  <si>
    <t>พื้นที่จังหวัดเชียงใหม่</t>
  </si>
  <si>
    <t>พื้นที่จังหวัดแม่ฮ่องสอน</t>
  </si>
  <si>
    <t>พื้นที่จังหวัดตาก</t>
  </si>
  <si>
    <t xml:space="preserve">พื้นที่จังหวัดนครสวรรค์ </t>
  </si>
  <si>
    <t>อช.น้ำตกบัวตอง-น้ำพุเจ็ดสี จ.เชียงใหม่</t>
  </si>
  <si>
    <t>พื้นที่จังหวัดลำพูน</t>
  </si>
  <si>
    <t>จำนวนน้ำ (ลิตร)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</si>
</sst>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h]:mm"/>
    <numFmt numFmtId="189" formatCode="_-* #,##0_-;\-* #,##0_-;_-* &quot;-&quot;??_-;_-@_-"/>
  </numFmts>
  <fonts count="17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 New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b/>
      <u/>
      <sz val="22"/>
      <color theme="1"/>
      <name val="TH SarabunPSK"/>
      <family val="2"/>
    </font>
    <font>
      <b/>
      <sz val="18"/>
      <color theme="1"/>
      <name val="TH SarabunPSK"/>
      <family val="2"/>
    </font>
    <font>
      <b/>
      <sz val="22"/>
      <color theme="0"/>
      <name val="TH SarabunPSK"/>
      <family val="2"/>
    </font>
    <font>
      <b/>
      <sz val="16"/>
      <color theme="0"/>
      <name val="TH Sarabun New"/>
      <family val="2"/>
    </font>
    <font>
      <b/>
      <sz val="14"/>
      <color theme="1"/>
      <name val="TH Sarabun New"/>
      <family val="2"/>
    </font>
    <font>
      <b/>
      <sz val="15"/>
      <color theme="1"/>
      <name val="TH Sarabun New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5">
    <xf numFmtId="0" fontId="0" fillId="0" borderId="0" xfId="0"/>
    <xf numFmtId="0" fontId="3" fillId="0" borderId="1" xfId="0" applyFont="1" applyBorder="1" applyAlignment="1">
      <alignment horizontal="center" vertical="center" shrinkToFit="1"/>
    </xf>
    <xf numFmtId="187" fontId="6" fillId="4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187" fontId="9" fillId="0" borderId="1" xfId="0" applyNumberFormat="1" applyFont="1" applyBorder="1" applyAlignment="1">
      <alignment horizontal="center" vertical="center"/>
    </xf>
    <xf numFmtId="43" fontId="3" fillId="3" borderId="1" xfId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187" fontId="7" fillId="2" borderId="1" xfId="1" applyNumberFormat="1" applyFont="1" applyFill="1" applyBorder="1" applyAlignment="1">
      <alignment horizontal="center" vertical="center" shrinkToFit="1"/>
    </xf>
    <xf numFmtId="43" fontId="7" fillId="2" borderId="1" xfId="1" applyFont="1" applyFill="1" applyBorder="1" applyAlignment="1">
      <alignment horizontal="center" vertical="center" shrinkToFit="1"/>
    </xf>
    <xf numFmtId="187" fontId="4" fillId="0" borderId="1" xfId="0" applyNumberFormat="1" applyFont="1" applyBorder="1" applyAlignment="1">
      <alignment horizontal="center" vertical="center"/>
    </xf>
    <xf numFmtId="187" fontId="3" fillId="3" borderId="1" xfId="0" applyNumberFormat="1" applyFont="1" applyFill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center" vertical="center" shrinkToFit="1"/>
    </xf>
    <xf numFmtId="187" fontId="5" fillId="5" borderId="1" xfId="0" applyNumberFormat="1" applyFont="1" applyFill="1" applyBorder="1" applyAlignment="1">
      <alignment horizontal="center" vertical="center" shrinkToFit="1"/>
    </xf>
    <xf numFmtId="2" fontId="3" fillId="5" borderId="1" xfId="0" applyNumberFormat="1" applyFont="1" applyFill="1" applyBorder="1" applyAlignment="1">
      <alignment horizontal="center" vertical="center" shrinkToFit="1"/>
    </xf>
    <xf numFmtId="187" fontId="3" fillId="0" borderId="1" xfId="0" applyNumberFormat="1" applyFont="1" applyBorder="1" applyAlignment="1">
      <alignment horizontal="center" vertical="center" shrinkToFit="1"/>
    </xf>
    <xf numFmtId="2" fontId="3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187" fontId="3" fillId="0" borderId="3" xfId="0" applyNumberFormat="1" applyFont="1" applyBorder="1" applyAlignment="1">
      <alignment horizontal="center" vertical="center" shrinkToFit="1"/>
    </xf>
    <xf numFmtId="2" fontId="3" fillId="0" borderId="3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187" fontId="3" fillId="0" borderId="6" xfId="0" applyNumberFormat="1" applyFont="1" applyBorder="1" applyAlignment="1">
      <alignment horizontal="center" vertical="center" shrinkToFit="1"/>
    </xf>
    <xf numFmtId="2" fontId="3" fillId="0" borderId="6" xfId="0" applyNumberFormat="1" applyFont="1" applyBorder="1" applyAlignment="1">
      <alignment horizontal="center" vertical="center" shrinkToFit="1"/>
    </xf>
    <xf numFmtId="15" fontId="10" fillId="0" borderId="1" xfId="0" applyNumberFormat="1" applyFont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15" fontId="10" fillId="0" borderId="2" xfId="0" applyNumberFormat="1" applyFont="1" applyBorder="1" applyAlignment="1">
      <alignment horizontal="center" vertical="center" shrinkToFit="1"/>
    </xf>
    <xf numFmtId="2" fontId="13" fillId="4" borderId="1" xfId="0" applyNumberFormat="1" applyFont="1" applyFill="1" applyBorder="1" applyAlignment="1">
      <alignment horizontal="center" vertical="center" shrinkToFit="1"/>
    </xf>
    <xf numFmtId="1" fontId="13" fillId="4" borderId="1" xfId="0" applyNumberFormat="1" applyFont="1" applyFill="1" applyBorder="1" applyAlignment="1">
      <alignment horizontal="center" vertical="center" shrinkToFit="1"/>
    </xf>
    <xf numFmtId="1" fontId="3" fillId="3" borderId="1" xfId="1" applyNumberFormat="1" applyFont="1" applyFill="1" applyBorder="1" applyAlignment="1">
      <alignment horizontal="center" vertical="center" shrinkToFit="1"/>
    </xf>
    <xf numFmtId="1" fontId="7" fillId="2" borderId="1" xfId="1" applyNumberFormat="1" applyFont="1" applyFill="1" applyBorder="1" applyAlignment="1">
      <alignment horizontal="center" vertical="center" shrinkToFit="1"/>
    </xf>
    <xf numFmtId="1" fontId="3" fillId="3" borderId="1" xfId="0" applyNumberFormat="1" applyFont="1" applyFill="1" applyBorder="1" applyAlignment="1">
      <alignment horizontal="center" vertical="center" shrinkToFit="1"/>
    </xf>
    <xf numFmtId="1" fontId="4" fillId="0" borderId="1" xfId="1" applyNumberFormat="1" applyFont="1" applyFill="1" applyBorder="1" applyAlignment="1">
      <alignment horizontal="center" vertical="center" shrinkToFit="1"/>
    </xf>
    <xf numFmtId="1" fontId="5" fillId="5" borderId="1" xfId="0" applyNumberFormat="1" applyFont="1" applyFill="1" applyBorder="1" applyAlignment="1">
      <alignment horizontal="center" vertical="center" shrinkToFit="1"/>
    </xf>
    <xf numFmtId="1" fontId="6" fillId="4" borderId="1" xfId="0" applyNumberFormat="1" applyFont="1" applyFill="1" applyBorder="1" applyAlignment="1">
      <alignment horizontal="center" vertical="center" shrinkToFit="1"/>
    </xf>
    <xf numFmtId="1" fontId="3" fillId="0" borderId="6" xfId="0" applyNumberFormat="1" applyFont="1" applyBorder="1" applyAlignment="1">
      <alignment horizontal="center" vertical="center" shrinkToFit="1"/>
    </xf>
    <xf numFmtId="1" fontId="3" fillId="0" borderId="3" xfId="0" applyNumberFormat="1" applyFont="1" applyBorder="1" applyAlignment="1">
      <alignment horizontal="center" vertical="center" shrinkToFit="1"/>
    </xf>
    <xf numFmtId="1" fontId="3" fillId="0" borderId="1" xfId="0" applyNumberFormat="1" applyFont="1" applyBorder="1" applyAlignment="1">
      <alignment horizontal="center" vertical="center" shrinkToFit="1"/>
    </xf>
    <xf numFmtId="189" fontId="13" fillId="4" borderId="1" xfId="1" applyNumberFormat="1" applyFont="1" applyFill="1" applyBorder="1" applyAlignment="1">
      <alignment horizontal="center" vertical="center" shrinkToFit="1"/>
    </xf>
    <xf numFmtId="189" fontId="3" fillId="3" borderId="1" xfId="1" applyNumberFormat="1" applyFont="1" applyFill="1" applyBorder="1" applyAlignment="1">
      <alignment horizontal="center" vertical="center" shrinkToFit="1"/>
    </xf>
    <xf numFmtId="189" fontId="7" fillId="2" borderId="1" xfId="1" applyNumberFormat="1" applyFont="1" applyFill="1" applyBorder="1" applyAlignment="1">
      <alignment horizontal="center" vertical="center" shrinkToFit="1"/>
    </xf>
    <xf numFmtId="189" fontId="5" fillId="5" borderId="1" xfId="1" applyNumberFormat="1" applyFont="1" applyFill="1" applyBorder="1" applyAlignment="1">
      <alignment horizontal="center" vertical="center" shrinkToFit="1"/>
    </xf>
    <xf numFmtId="189" fontId="6" fillId="4" borderId="1" xfId="1" applyNumberFormat="1" applyFont="1" applyFill="1" applyBorder="1" applyAlignment="1">
      <alignment horizontal="center" vertical="center" shrinkToFit="1"/>
    </xf>
    <xf numFmtId="189" fontId="3" fillId="0" borderId="6" xfId="1" applyNumberFormat="1" applyFont="1" applyBorder="1" applyAlignment="1">
      <alignment horizontal="center" vertical="center" shrinkToFit="1"/>
    </xf>
    <xf numFmtId="189" fontId="3" fillId="0" borderId="3" xfId="1" applyNumberFormat="1" applyFont="1" applyBorder="1" applyAlignment="1">
      <alignment horizontal="center" vertical="center" shrinkToFit="1"/>
    </xf>
    <xf numFmtId="189" fontId="3" fillId="0" borderId="1" xfId="1" applyNumberFormat="1" applyFont="1" applyBorder="1" applyAlignment="1">
      <alignment horizontal="center" vertical="center" shrinkToFit="1"/>
    </xf>
    <xf numFmtId="187" fontId="3" fillId="0" borderId="1" xfId="0" applyNumberFormat="1" applyFont="1" applyFill="1" applyBorder="1" applyAlignment="1">
      <alignment horizontal="center" vertical="center" shrinkToFit="1"/>
    </xf>
    <xf numFmtId="189" fontId="3" fillId="0" borderId="1" xfId="1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15" fontId="10" fillId="2" borderId="4" xfId="0" applyNumberFormat="1" applyFont="1" applyFill="1" applyBorder="1" applyAlignment="1">
      <alignment vertical="center" shrinkToFit="1"/>
    </xf>
    <xf numFmtId="187" fontId="3" fillId="3" borderId="1" xfId="1" applyNumberFormat="1" applyFont="1" applyFill="1" applyBorder="1" applyAlignment="1">
      <alignment horizontal="center" vertical="center" shrinkToFit="1"/>
    </xf>
    <xf numFmtId="187" fontId="4" fillId="0" borderId="1" xfId="0" applyNumberFormat="1" applyFont="1" applyFill="1" applyBorder="1" applyAlignment="1">
      <alignment horizontal="center" vertical="center" shrinkToFit="1"/>
    </xf>
    <xf numFmtId="15" fontId="10" fillId="0" borderId="2" xfId="0" applyNumberFormat="1" applyFont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1" fontId="13" fillId="4" borderId="1" xfId="1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187" fontId="15" fillId="6" borderId="8" xfId="0" applyNumberFormat="1" applyFont="1" applyFill="1" applyBorder="1" applyAlignment="1">
      <alignment horizontal="center" vertical="center" wrapText="1"/>
    </xf>
    <xf numFmtId="187" fontId="15" fillId="8" borderId="8" xfId="0" applyNumberFormat="1" applyFont="1" applyFill="1" applyBorder="1" applyAlignment="1">
      <alignment horizontal="center" vertical="center" wrapText="1"/>
    </xf>
    <xf numFmtId="187" fontId="8" fillId="6" borderId="8" xfId="0" applyNumberFormat="1" applyFont="1" applyFill="1" applyBorder="1" applyAlignment="1">
      <alignment horizontal="center" vertical="center"/>
    </xf>
    <xf numFmtId="187" fontId="8" fillId="8" borderId="8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6" fillId="0" borderId="8" xfId="0" applyFont="1" applyBorder="1"/>
    <xf numFmtId="187" fontId="8" fillId="0" borderId="8" xfId="0" applyNumberFormat="1" applyFont="1" applyBorder="1" applyAlignment="1">
      <alignment horizontal="center" vertical="center"/>
    </xf>
    <xf numFmtId="0" fontId="16" fillId="0" borderId="0" xfId="0" applyFont="1"/>
    <xf numFmtId="0" fontId="8" fillId="9" borderId="8" xfId="0" applyFont="1" applyFill="1" applyBorder="1" applyAlignment="1">
      <alignment horizontal="center" vertical="center"/>
    </xf>
    <xf numFmtId="187" fontId="8" fillId="9" borderId="8" xfId="0" applyNumberFormat="1" applyFont="1" applyFill="1" applyBorder="1" applyAlignment="1">
      <alignment horizontal="center" vertical="center"/>
    </xf>
    <xf numFmtId="187" fontId="3" fillId="5" borderId="1" xfId="0" applyNumberFormat="1" applyFont="1" applyFill="1" applyBorder="1" applyAlignment="1">
      <alignment horizontal="center" vertical="center" shrinkToFit="1"/>
    </xf>
    <xf numFmtId="15" fontId="10" fillId="0" borderId="2" xfId="0" applyNumberFormat="1" applyFont="1" applyBorder="1" applyAlignment="1">
      <alignment horizontal="center" vertical="center" shrinkToFit="1"/>
    </xf>
    <xf numFmtId="15" fontId="10" fillId="0" borderId="3" xfId="0" applyNumberFormat="1" applyFont="1" applyBorder="1" applyAlignment="1">
      <alignment horizontal="center" vertical="center" shrinkToFit="1"/>
    </xf>
    <xf numFmtId="0" fontId="6" fillId="4" borderId="7" xfId="0" applyFont="1" applyFill="1" applyBorder="1" applyAlignment="1">
      <alignment horizontal="center" vertical="center" shrinkToFit="1"/>
    </xf>
    <xf numFmtId="15" fontId="10" fillId="0" borderId="4" xfId="0" applyNumberFormat="1" applyFont="1" applyBorder="1" applyAlignment="1">
      <alignment horizontal="center" vertical="center" shrinkToFit="1"/>
    </xf>
    <xf numFmtId="20" fontId="3" fillId="0" borderId="1" xfId="0" applyNumberFormat="1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vertical="center" shrinkToFit="1"/>
    </xf>
    <xf numFmtId="0" fontId="13" fillId="4" borderId="3" xfId="0" applyFont="1" applyFill="1" applyBorder="1" applyAlignment="1">
      <alignment vertical="center" shrinkToFit="1"/>
    </xf>
    <xf numFmtId="0" fontId="13" fillId="4" borderId="2" xfId="0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 shrinkToFit="1"/>
    </xf>
    <xf numFmtId="187" fontId="13" fillId="4" borderId="2" xfId="0" applyNumberFormat="1" applyFont="1" applyFill="1" applyBorder="1" applyAlignment="1">
      <alignment horizontal="center" vertical="center" shrinkToFit="1"/>
    </xf>
    <xf numFmtId="187" fontId="13" fillId="4" borderId="3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vertical="center" shrinkToFit="1"/>
    </xf>
    <xf numFmtId="189" fontId="13" fillId="4" borderId="1" xfId="1" applyNumberFormat="1" applyFont="1" applyFill="1" applyBorder="1" applyAlignment="1">
      <alignment horizontal="center" vertical="center" shrinkToFit="1"/>
    </xf>
    <xf numFmtId="2" fontId="13" fillId="4" borderId="1" xfId="0" applyNumberFormat="1" applyFont="1" applyFill="1" applyBorder="1" applyAlignment="1">
      <alignment horizontal="center" vertical="center" shrinkToFit="1"/>
    </xf>
    <xf numFmtId="0" fontId="14" fillId="7" borderId="8" xfId="0" applyFont="1" applyFill="1" applyBorder="1" applyAlignment="1">
      <alignment horizontal="center" vertical="center"/>
    </xf>
    <xf numFmtId="187" fontId="14" fillId="7" borderId="8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F5F7-4BEF-4AF8-95FE-B37D9C9D6007}">
  <sheetPr>
    <pageSetUpPr fitToPage="1"/>
  </sheetPr>
  <dimension ref="A1:O78"/>
  <sheetViews>
    <sheetView tabSelected="1" zoomScale="66" zoomScaleNormal="66" workbookViewId="0">
      <pane xSplit="9" ySplit="2" topLeftCell="J60" activePane="bottomRight" state="frozen"/>
      <selection pane="topRight" activeCell="L1" sqref="L1"/>
      <selection pane="bottomLeft" activeCell="A5" sqref="A5"/>
      <selection pane="bottomRight" activeCell="O66" sqref="O65:P66"/>
    </sheetView>
  </sheetViews>
  <sheetFormatPr defaultColWidth="8.8984375" defaultRowHeight="24.6" x14ac:dyDescent="0.25"/>
  <cols>
    <col min="1" max="1" width="18.19921875" style="1" customWidth="1"/>
    <col min="2" max="2" width="59.5" style="1" customWidth="1"/>
    <col min="3" max="3" width="19.09765625" style="1" customWidth="1"/>
    <col min="4" max="4" width="13.19921875" style="14" customWidth="1"/>
    <col min="5" max="5" width="10.69921875" style="38" customWidth="1"/>
    <col min="6" max="6" width="10.69921875" style="46" customWidth="1"/>
    <col min="7" max="7" width="17.19921875" style="46" customWidth="1"/>
    <col min="8" max="8" width="10.69921875" style="15" customWidth="1"/>
    <col min="9" max="9" width="15.3984375" style="15" customWidth="1"/>
    <col min="10" max="14" width="8.8984375" style="1"/>
    <col min="15" max="15" width="8.8984375" style="14"/>
    <col min="16" max="16384" width="8.8984375" style="1"/>
  </cols>
  <sheetData>
    <row r="1" spans="1:15" ht="51.6" customHeight="1" x14ac:dyDescent="0.25">
      <c r="A1" s="75" t="s">
        <v>0</v>
      </c>
      <c r="B1" s="75" t="s">
        <v>9</v>
      </c>
      <c r="C1" s="75" t="s">
        <v>7</v>
      </c>
      <c r="D1" s="77" t="s">
        <v>1</v>
      </c>
      <c r="E1" s="55" t="s">
        <v>30</v>
      </c>
      <c r="F1" s="80" t="s">
        <v>3</v>
      </c>
      <c r="G1" s="80"/>
      <c r="H1" s="81" t="s">
        <v>6</v>
      </c>
      <c r="I1" s="81"/>
    </row>
    <row r="2" spans="1:15" ht="73.95" customHeight="1" x14ac:dyDescent="0.25">
      <c r="A2" s="74"/>
      <c r="B2" s="76"/>
      <c r="C2" s="76"/>
      <c r="D2" s="78"/>
      <c r="E2" s="29" t="s">
        <v>5</v>
      </c>
      <c r="F2" s="39" t="s">
        <v>2</v>
      </c>
      <c r="G2" s="39" t="s">
        <v>45</v>
      </c>
      <c r="H2" s="28" t="s">
        <v>2</v>
      </c>
      <c r="I2" s="28" t="s">
        <v>4</v>
      </c>
    </row>
    <row r="3" spans="1:15" ht="30" customHeight="1" x14ac:dyDescent="0.25">
      <c r="A3" s="25">
        <v>23438</v>
      </c>
      <c r="B3" s="16" t="s">
        <v>11</v>
      </c>
      <c r="C3" s="3">
        <v>1117</v>
      </c>
      <c r="D3" s="4">
        <v>0.1076388888888889</v>
      </c>
      <c r="E3" s="30" t="s">
        <v>8</v>
      </c>
      <c r="F3" s="40" t="s">
        <v>8</v>
      </c>
      <c r="G3" s="40" t="s">
        <v>8</v>
      </c>
      <c r="H3" s="5" t="s">
        <v>8</v>
      </c>
      <c r="I3" s="5" t="s">
        <v>8</v>
      </c>
    </row>
    <row r="4" spans="1:15" ht="33" customHeight="1" x14ac:dyDescent="0.25">
      <c r="A4" s="73"/>
      <c r="B4" s="73"/>
      <c r="C4" s="6"/>
      <c r="D4" s="7">
        <f t="shared" ref="D4:I4" si="0">D3</f>
        <v>0.1076388888888889</v>
      </c>
      <c r="E4" s="31" t="str">
        <f t="shared" si="0"/>
        <v>−</v>
      </c>
      <c r="F4" s="41" t="str">
        <f t="shared" si="0"/>
        <v>−</v>
      </c>
      <c r="G4" s="41" t="str">
        <f t="shared" si="0"/>
        <v>−</v>
      </c>
      <c r="H4" s="8" t="str">
        <f t="shared" si="0"/>
        <v>−</v>
      </c>
      <c r="I4" s="8" t="str">
        <f t="shared" si="0"/>
        <v>−</v>
      </c>
      <c r="M4" s="56"/>
      <c r="N4" s="56"/>
      <c r="O4" s="47"/>
    </row>
    <row r="5" spans="1:15" ht="30" customHeight="1" x14ac:dyDescent="0.25">
      <c r="A5" s="25">
        <v>23439</v>
      </c>
      <c r="B5" s="16" t="s">
        <v>11</v>
      </c>
      <c r="C5" s="3">
        <v>1117</v>
      </c>
      <c r="D5" s="4">
        <v>0.1076388888888889</v>
      </c>
      <c r="E5" s="30" t="s">
        <v>8</v>
      </c>
      <c r="F5" s="40" t="s">
        <v>8</v>
      </c>
      <c r="G5" s="40" t="s">
        <v>8</v>
      </c>
      <c r="H5" s="5" t="s">
        <v>8</v>
      </c>
      <c r="I5" s="5" t="s">
        <v>8</v>
      </c>
      <c r="M5" s="56"/>
      <c r="N5" s="47"/>
      <c r="O5" s="47"/>
    </row>
    <row r="6" spans="1:15" ht="29.25" customHeight="1" x14ac:dyDescent="0.25">
      <c r="A6" s="73"/>
      <c r="B6" s="73"/>
      <c r="C6" s="6"/>
      <c r="D6" s="7">
        <f t="shared" ref="D6:I9" si="1">D5</f>
        <v>0.1076388888888889</v>
      </c>
      <c r="E6" s="31" t="str">
        <f t="shared" si="1"/>
        <v>−</v>
      </c>
      <c r="F6" s="41" t="str">
        <f t="shared" si="1"/>
        <v>−</v>
      </c>
      <c r="G6" s="41" t="str">
        <f t="shared" si="1"/>
        <v>−</v>
      </c>
      <c r="H6" s="8" t="str">
        <f t="shared" si="1"/>
        <v>−</v>
      </c>
      <c r="I6" s="8" t="str">
        <f t="shared" si="1"/>
        <v>−</v>
      </c>
      <c r="M6" s="56"/>
      <c r="N6" s="47"/>
      <c r="O6" s="47"/>
    </row>
    <row r="7" spans="1:15" ht="30" customHeight="1" x14ac:dyDescent="0.25">
      <c r="A7" s="25">
        <v>23442</v>
      </c>
      <c r="B7" s="16" t="s">
        <v>43</v>
      </c>
      <c r="C7" s="3">
        <v>1117</v>
      </c>
      <c r="D7" s="9">
        <v>0.19444444444444442</v>
      </c>
      <c r="E7" s="32">
        <v>1</v>
      </c>
      <c r="F7" s="40">
        <v>18</v>
      </c>
      <c r="G7" s="40">
        <f>F7*500</f>
        <v>9000</v>
      </c>
      <c r="H7" s="5" t="s">
        <v>8</v>
      </c>
      <c r="I7" s="5" t="s">
        <v>8</v>
      </c>
      <c r="M7" s="56"/>
      <c r="N7" s="47"/>
      <c r="O7" s="47"/>
    </row>
    <row r="8" spans="1:15" ht="33" customHeight="1" x14ac:dyDescent="0.25">
      <c r="A8" s="73"/>
      <c r="B8" s="73"/>
      <c r="C8" s="6"/>
      <c r="D8" s="7">
        <f t="shared" si="1"/>
        <v>0.19444444444444442</v>
      </c>
      <c r="E8" s="31">
        <f t="shared" si="1"/>
        <v>1</v>
      </c>
      <c r="F8" s="41">
        <f t="shared" si="1"/>
        <v>18</v>
      </c>
      <c r="G8" s="41">
        <f t="shared" si="1"/>
        <v>9000</v>
      </c>
      <c r="H8" s="8" t="str">
        <f t="shared" si="1"/>
        <v>−</v>
      </c>
      <c r="I8" s="8" t="str">
        <f t="shared" si="1"/>
        <v>−</v>
      </c>
      <c r="M8" s="56"/>
      <c r="N8" s="72"/>
      <c r="O8" s="47"/>
    </row>
    <row r="9" spans="1:15" ht="30" customHeight="1" x14ac:dyDescent="0.25">
      <c r="A9" s="25">
        <v>23443</v>
      </c>
      <c r="B9" s="26" t="s">
        <v>12</v>
      </c>
      <c r="C9" s="3">
        <v>1117</v>
      </c>
      <c r="D9" s="10">
        <v>0.19097222222222221</v>
      </c>
      <c r="E9" s="33">
        <f t="shared" si="1"/>
        <v>1</v>
      </c>
      <c r="F9" s="40">
        <v>39</v>
      </c>
      <c r="G9" s="40">
        <f>F9*500</f>
        <v>19500</v>
      </c>
      <c r="H9" s="5" t="s">
        <v>8</v>
      </c>
      <c r="I9" s="5" t="s">
        <v>8</v>
      </c>
      <c r="M9" s="56"/>
      <c r="N9" s="47"/>
      <c r="O9" s="47"/>
    </row>
    <row r="10" spans="1:15" ht="33" customHeight="1" x14ac:dyDescent="0.25">
      <c r="A10" s="73"/>
      <c r="B10" s="73"/>
      <c r="C10" s="6"/>
      <c r="D10" s="7">
        <f t="shared" ref="D10:I10" si="2">D9</f>
        <v>0.19097222222222221</v>
      </c>
      <c r="E10" s="31">
        <f t="shared" si="2"/>
        <v>1</v>
      </c>
      <c r="F10" s="41">
        <f t="shared" si="2"/>
        <v>39</v>
      </c>
      <c r="G10" s="41">
        <f t="shared" si="2"/>
        <v>19500</v>
      </c>
      <c r="H10" s="8" t="str">
        <f t="shared" si="2"/>
        <v>−</v>
      </c>
      <c r="I10" s="8" t="str">
        <f t="shared" si="2"/>
        <v>−</v>
      </c>
      <c r="M10" s="56"/>
      <c r="N10" s="47"/>
      <c r="O10" s="47"/>
    </row>
    <row r="11" spans="1:15" ht="30" customHeight="1" x14ac:dyDescent="0.25">
      <c r="A11" s="25">
        <v>242591</v>
      </c>
      <c r="B11" s="26" t="s">
        <v>14</v>
      </c>
      <c r="C11" s="3">
        <v>1117</v>
      </c>
      <c r="D11" s="10">
        <v>0.10763888888888888</v>
      </c>
      <c r="E11" s="33">
        <v>1</v>
      </c>
      <c r="F11" s="40" t="s">
        <v>8</v>
      </c>
      <c r="G11" s="40" t="s">
        <v>8</v>
      </c>
      <c r="H11" s="5" t="s">
        <v>8</v>
      </c>
      <c r="I11" s="5" t="s">
        <v>8</v>
      </c>
      <c r="M11" s="56"/>
      <c r="N11" s="56"/>
      <c r="O11" s="47"/>
    </row>
    <row r="12" spans="1:15" ht="33" customHeight="1" x14ac:dyDescent="0.25">
      <c r="A12" s="73"/>
      <c r="B12" s="73"/>
      <c r="C12" s="6"/>
      <c r="D12" s="7">
        <f t="shared" ref="D12:I12" si="3">D11</f>
        <v>0.10763888888888888</v>
      </c>
      <c r="E12" s="31">
        <f t="shared" si="3"/>
        <v>1</v>
      </c>
      <c r="F12" s="41" t="str">
        <f t="shared" si="3"/>
        <v>−</v>
      </c>
      <c r="G12" s="41" t="str">
        <f t="shared" si="3"/>
        <v>−</v>
      </c>
      <c r="H12" s="8" t="str">
        <f t="shared" si="3"/>
        <v>−</v>
      </c>
      <c r="I12" s="8" t="str">
        <f t="shared" si="3"/>
        <v>−</v>
      </c>
      <c r="M12" s="56"/>
      <c r="N12" s="47"/>
      <c r="O12" s="47"/>
    </row>
    <row r="13" spans="1:15" ht="30" customHeight="1" x14ac:dyDescent="0.25">
      <c r="A13" s="68">
        <v>242592</v>
      </c>
      <c r="B13" s="26" t="s">
        <v>15</v>
      </c>
      <c r="C13" s="3">
        <v>1106</v>
      </c>
      <c r="D13" s="10">
        <v>0.14930555555555555</v>
      </c>
      <c r="E13" s="33">
        <v>2</v>
      </c>
      <c r="F13" s="40" t="s">
        <v>8</v>
      </c>
      <c r="G13" s="40" t="s">
        <v>8</v>
      </c>
      <c r="H13" s="5" t="s">
        <v>8</v>
      </c>
      <c r="I13" s="5" t="s">
        <v>8</v>
      </c>
      <c r="M13" s="56"/>
      <c r="N13" s="47"/>
      <c r="O13" s="47"/>
    </row>
    <row r="14" spans="1:15" ht="30" customHeight="1" x14ac:dyDescent="0.25">
      <c r="A14" s="69"/>
      <c r="B14" s="26" t="s">
        <v>22</v>
      </c>
      <c r="C14" s="3">
        <v>1117</v>
      </c>
      <c r="D14" s="10">
        <v>0.1076388888888889</v>
      </c>
      <c r="E14" s="33">
        <v>2</v>
      </c>
      <c r="F14" s="40" t="s">
        <v>8</v>
      </c>
      <c r="G14" s="40" t="s">
        <v>8</v>
      </c>
      <c r="H14" s="5" t="s">
        <v>8</v>
      </c>
      <c r="I14" s="5" t="s">
        <v>8</v>
      </c>
      <c r="M14" s="56"/>
      <c r="N14" s="72"/>
      <c r="O14" s="47"/>
    </row>
    <row r="15" spans="1:15" ht="33" customHeight="1" x14ac:dyDescent="0.25">
      <c r="A15" s="73"/>
      <c r="B15" s="73"/>
      <c r="C15" s="6"/>
      <c r="D15" s="7">
        <f>D13+D14</f>
        <v>0.25694444444444442</v>
      </c>
      <c r="E15" s="31">
        <f>E13+E14</f>
        <v>4</v>
      </c>
      <c r="F15" s="41" t="str">
        <f>F14</f>
        <v>−</v>
      </c>
      <c r="G15" s="41" t="str">
        <f>G14</f>
        <v>−</v>
      </c>
      <c r="H15" s="8" t="str">
        <f>H14</f>
        <v>−</v>
      </c>
      <c r="I15" s="8" t="str">
        <f>I14</f>
        <v>−</v>
      </c>
      <c r="M15" s="56"/>
      <c r="N15" s="56"/>
      <c r="O15" s="47"/>
    </row>
    <row r="16" spans="1:15" ht="30" customHeight="1" x14ac:dyDescent="0.25">
      <c r="A16" s="27">
        <v>242593</v>
      </c>
      <c r="B16" s="26" t="s">
        <v>21</v>
      </c>
      <c r="C16" s="3">
        <v>1117</v>
      </c>
      <c r="D16" s="10">
        <v>6.5972222222222224E-2</v>
      </c>
      <c r="E16" s="33">
        <v>1</v>
      </c>
      <c r="F16" s="40"/>
      <c r="G16" s="40"/>
      <c r="H16" s="5"/>
      <c r="I16" s="5"/>
      <c r="M16" s="56"/>
      <c r="N16" s="56"/>
      <c r="O16" s="47"/>
    </row>
    <row r="17" spans="1:15" ht="33" customHeight="1" x14ac:dyDescent="0.25">
      <c r="A17" s="73"/>
      <c r="B17" s="73"/>
      <c r="C17" s="6"/>
      <c r="D17" s="7">
        <f t="shared" ref="D17:I17" si="4">D16</f>
        <v>6.5972222222222224E-2</v>
      </c>
      <c r="E17" s="31">
        <f t="shared" si="4"/>
        <v>1</v>
      </c>
      <c r="F17" s="41">
        <f t="shared" si="4"/>
        <v>0</v>
      </c>
      <c r="G17" s="41">
        <f t="shared" si="4"/>
        <v>0</v>
      </c>
      <c r="H17" s="8">
        <f t="shared" si="4"/>
        <v>0</v>
      </c>
      <c r="I17" s="8">
        <f t="shared" si="4"/>
        <v>0</v>
      </c>
      <c r="M17" s="56"/>
      <c r="N17" s="56"/>
      <c r="O17" s="47"/>
    </row>
    <row r="18" spans="1:15" ht="30" customHeight="1" x14ac:dyDescent="0.25">
      <c r="A18" s="68">
        <v>242594</v>
      </c>
      <c r="B18" s="26" t="s">
        <v>16</v>
      </c>
      <c r="C18" s="3">
        <v>1105</v>
      </c>
      <c r="D18" s="10">
        <v>8.3333333333333329E-2</v>
      </c>
      <c r="E18" s="33" t="s">
        <v>8</v>
      </c>
      <c r="F18" s="40" t="s">
        <v>8</v>
      </c>
      <c r="G18" s="40" t="s">
        <v>8</v>
      </c>
      <c r="H18" s="5" t="s">
        <v>8</v>
      </c>
      <c r="I18" s="5" t="s">
        <v>8</v>
      </c>
    </row>
    <row r="19" spans="1:15" ht="30" customHeight="1" x14ac:dyDescent="0.25">
      <c r="A19" s="68"/>
      <c r="B19" s="26" t="s">
        <v>23</v>
      </c>
      <c r="C19" s="3">
        <v>1106</v>
      </c>
      <c r="D19" s="10">
        <v>0.1076388888888889</v>
      </c>
      <c r="E19" s="33" t="s">
        <v>8</v>
      </c>
      <c r="F19" s="40" t="s">
        <v>8</v>
      </c>
      <c r="G19" s="40" t="s">
        <v>8</v>
      </c>
      <c r="H19" s="5" t="s">
        <v>8</v>
      </c>
      <c r="I19" s="5" t="s">
        <v>8</v>
      </c>
    </row>
    <row r="20" spans="1:15" ht="30" customHeight="1" x14ac:dyDescent="0.25">
      <c r="A20" s="69"/>
      <c r="B20" s="26" t="s">
        <v>14</v>
      </c>
      <c r="C20" s="3">
        <v>1117</v>
      </c>
      <c r="D20" s="10">
        <v>0.2326388888888889</v>
      </c>
      <c r="E20" s="33">
        <v>2</v>
      </c>
      <c r="F20" s="40" t="s">
        <v>8</v>
      </c>
      <c r="G20" s="40" t="s">
        <v>8</v>
      </c>
      <c r="H20" s="5" t="s">
        <v>8</v>
      </c>
      <c r="I20" s="5" t="s">
        <v>8</v>
      </c>
    </row>
    <row r="21" spans="1:15" ht="33" customHeight="1" x14ac:dyDescent="0.25">
      <c r="A21" s="73"/>
      <c r="B21" s="73"/>
      <c r="C21" s="6"/>
      <c r="D21" s="7">
        <f>D18+D19+D20</f>
        <v>0.4236111111111111</v>
      </c>
      <c r="E21" s="31">
        <f>E20</f>
        <v>2</v>
      </c>
      <c r="F21" s="41" t="str">
        <f>F20</f>
        <v>−</v>
      </c>
      <c r="G21" s="41" t="str">
        <f>G20</f>
        <v>−</v>
      </c>
      <c r="H21" s="8" t="str">
        <f>H20</f>
        <v>−</v>
      </c>
      <c r="I21" s="8" t="str">
        <f>I20</f>
        <v>−</v>
      </c>
    </row>
    <row r="22" spans="1:15" ht="30" customHeight="1" x14ac:dyDescent="0.25">
      <c r="A22" s="68">
        <v>242595</v>
      </c>
      <c r="B22" s="26" t="s">
        <v>24</v>
      </c>
      <c r="C22" s="3">
        <v>1106</v>
      </c>
      <c r="D22" s="10">
        <v>0.19444444444444445</v>
      </c>
      <c r="E22" s="30" t="s">
        <v>8</v>
      </c>
      <c r="F22" s="40">
        <v>45</v>
      </c>
      <c r="G22" s="40">
        <f>F22*500</f>
        <v>22500</v>
      </c>
      <c r="H22" s="5" t="s">
        <v>8</v>
      </c>
      <c r="I22" s="5" t="s">
        <v>8</v>
      </c>
    </row>
    <row r="23" spans="1:15" ht="30" customHeight="1" x14ac:dyDescent="0.25">
      <c r="A23" s="69"/>
      <c r="B23" s="26" t="s">
        <v>24</v>
      </c>
      <c r="C23" s="3">
        <v>1117</v>
      </c>
      <c r="D23" s="10">
        <v>0.19444444444444442</v>
      </c>
      <c r="E23" s="33">
        <v>1</v>
      </c>
      <c r="F23" s="40">
        <v>43</v>
      </c>
      <c r="G23" s="40">
        <f>F23*500</f>
        <v>21500</v>
      </c>
      <c r="H23" s="5" t="s">
        <v>8</v>
      </c>
      <c r="I23" s="5" t="s">
        <v>8</v>
      </c>
    </row>
    <row r="24" spans="1:15" ht="33" customHeight="1" x14ac:dyDescent="0.25">
      <c r="A24" s="73"/>
      <c r="B24" s="73"/>
      <c r="C24" s="6"/>
      <c r="D24" s="7">
        <f>D22+D23</f>
        <v>0.38888888888888884</v>
      </c>
      <c r="E24" s="31">
        <f>E23</f>
        <v>1</v>
      </c>
      <c r="F24" s="41">
        <f>F22+F23</f>
        <v>88</v>
      </c>
      <c r="G24" s="41">
        <f>G22+G23</f>
        <v>44000</v>
      </c>
      <c r="H24" s="8" t="str">
        <f>H23</f>
        <v>−</v>
      </c>
      <c r="I24" s="8" t="str">
        <f>I23</f>
        <v>−</v>
      </c>
    </row>
    <row r="25" spans="1:15" ht="30" customHeight="1" x14ac:dyDescent="0.25">
      <c r="A25" s="68">
        <v>242596</v>
      </c>
      <c r="B25" s="26" t="s">
        <v>17</v>
      </c>
      <c r="C25" s="3">
        <v>1105</v>
      </c>
      <c r="D25" s="10">
        <v>0.19097222222222221</v>
      </c>
      <c r="E25" s="33">
        <v>2</v>
      </c>
      <c r="F25" s="40" t="s">
        <v>8</v>
      </c>
      <c r="G25" s="40" t="s">
        <v>8</v>
      </c>
      <c r="H25" s="5" t="s">
        <v>8</v>
      </c>
      <c r="I25" s="5" t="s">
        <v>8</v>
      </c>
    </row>
    <row r="26" spans="1:15" ht="30" customHeight="1" x14ac:dyDescent="0.25">
      <c r="A26" s="69"/>
      <c r="B26" s="26" t="s">
        <v>31</v>
      </c>
      <c r="C26" s="3">
        <v>1106</v>
      </c>
      <c r="D26" s="10">
        <v>6.9444444444444448E-2</v>
      </c>
      <c r="E26" s="33">
        <v>1</v>
      </c>
      <c r="F26" s="40" t="s">
        <v>8</v>
      </c>
      <c r="G26" s="40" t="s">
        <v>8</v>
      </c>
      <c r="H26" s="5" t="s">
        <v>8</v>
      </c>
      <c r="I26" s="5" t="s">
        <v>8</v>
      </c>
    </row>
    <row r="27" spans="1:15" ht="33" customHeight="1" x14ac:dyDescent="0.25">
      <c r="A27" s="73"/>
      <c r="B27" s="73"/>
      <c r="C27" s="6"/>
      <c r="D27" s="7">
        <f>D25+D26</f>
        <v>0.26041666666666663</v>
      </c>
      <c r="E27" s="31">
        <f>E25+E26</f>
        <v>3</v>
      </c>
      <c r="F27" s="41" t="str">
        <f>F26</f>
        <v>−</v>
      </c>
      <c r="G27" s="41" t="str">
        <f>G26</f>
        <v>−</v>
      </c>
      <c r="H27" s="8" t="str">
        <f>H26</f>
        <v>−</v>
      </c>
      <c r="I27" s="8" t="str">
        <f>I26</f>
        <v>−</v>
      </c>
    </row>
    <row r="28" spans="1:15" ht="30" customHeight="1" x14ac:dyDescent="0.25">
      <c r="A28" s="68">
        <v>242597</v>
      </c>
      <c r="B28" s="26" t="s">
        <v>25</v>
      </c>
      <c r="C28" s="3">
        <v>1105</v>
      </c>
      <c r="D28" s="10">
        <v>8.6805555555555552E-2</v>
      </c>
      <c r="E28" s="33">
        <v>1</v>
      </c>
      <c r="F28" s="40" t="s">
        <v>8</v>
      </c>
      <c r="G28" s="40" t="s">
        <v>8</v>
      </c>
      <c r="H28" s="5" t="s">
        <v>8</v>
      </c>
      <c r="I28" s="5" t="s">
        <v>8</v>
      </c>
    </row>
    <row r="29" spans="1:15" ht="30" customHeight="1" x14ac:dyDescent="0.25">
      <c r="A29" s="69"/>
      <c r="B29" s="26" t="s">
        <v>31</v>
      </c>
      <c r="C29" s="3">
        <v>1106</v>
      </c>
      <c r="D29" s="10">
        <v>0.1111111111111111</v>
      </c>
      <c r="E29" s="33">
        <v>1</v>
      </c>
      <c r="F29" s="40" t="s">
        <v>8</v>
      </c>
      <c r="G29" s="40" t="s">
        <v>8</v>
      </c>
      <c r="H29" s="5" t="s">
        <v>8</v>
      </c>
      <c r="I29" s="5" t="s">
        <v>8</v>
      </c>
    </row>
    <row r="30" spans="1:15" ht="33" customHeight="1" x14ac:dyDescent="0.25">
      <c r="A30" s="73"/>
      <c r="B30" s="73"/>
      <c r="C30" s="6"/>
      <c r="D30" s="7">
        <f>D28+D29</f>
        <v>0.19791666666666666</v>
      </c>
      <c r="E30" s="31">
        <f>E28+E29</f>
        <v>2</v>
      </c>
      <c r="F30" s="41" t="str">
        <f>F29</f>
        <v>−</v>
      </c>
      <c r="G30" s="41" t="str">
        <f>G29</f>
        <v>−</v>
      </c>
      <c r="H30" s="8" t="str">
        <f>H29</f>
        <v>−</v>
      </c>
      <c r="I30" s="8" t="str">
        <f>I29</f>
        <v>−</v>
      </c>
    </row>
    <row r="31" spans="1:15" ht="30" customHeight="1" x14ac:dyDescent="0.25">
      <c r="A31" s="68">
        <v>242598</v>
      </c>
      <c r="B31" s="26" t="s">
        <v>18</v>
      </c>
      <c r="C31" s="3">
        <v>1105</v>
      </c>
      <c r="D31" s="10">
        <v>0.1111111111111111</v>
      </c>
      <c r="E31" s="30" t="s">
        <v>8</v>
      </c>
      <c r="F31" s="40">
        <v>23</v>
      </c>
      <c r="G31" s="40">
        <f>F31*500</f>
        <v>11500</v>
      </c>
      <c r="H31" s="5" t="s">
        <v>8</v>
      </c>
      <c r="I31" s="5" t="s">
        <v>8</v>
      </c>
    </row>
    <row r="32" spans="1:15" ht="30" customHeight="1" x14ac:dyDescent="0.25">
      <c r="A32" s="71"/>
      <c r="B32" s="26" t="s">
        <v>32</v>
      </c>
      <c r="C32" s="3">
        <v>1106</v>
      </c>
      <c r="D32" s="10">
        <v>6.5972222222222224E-2</v>
      </c>
      <c r="E32" s="33">
        <v>1</v>
      </c>
      <c r="F32" s="40" t="s">
        <v>8</v>
      </c>
      <c r="G32" s="40" t="s">
        <v>8</v>
      </c>
      <c r="H32" s="5" t="s">
        <v>8</v>
      </c>
      <c r="I32" s="5" t="s">
        <v>8</v>
      </c>
    </row>
    <row r="33" spans="1:9" ht="30" customHeight="1" x14ac:dyDescent="0.25">
      <c r="A33" s="69"/>
      <c r="B33" s="26" t="s">
        <v>31</v>
      </c>
      <c r="C33" s="3">
        <v>1117</v>
      </c>
      <c r="D33" s="10">
        <v>0.21180555555555555</v>
      </c>
      <c r="E33" s="30" t="s">
        <v>8</v>
      </c>
      <c r="F33" s="40">
        <v>28</v>
      </c>
      <c r="G33" s="40">
        <f>F33*500</f>
        <v>14000</v>
      </c>
      <c r="H33" s="5" t="s">
        <v>8</v>
      </c>
      <c r="I33" s="5" t="s">
        <v>8</v>
      </c>
    </row>
    <row r="34" spans="1:9" ht="33" customHeight="1" x14ac:dyDescent="0.25">
      <c r="A34" s="73"/>
      <c r="B34" s="73"/>
      <c r="C34" s="6"/>
      <c r="D34" s="7">
        <f>D31+D32+D33</f>
        <v>0.38888888888888884</v>
      </c>
      <c r="E34" s="31">
        <v>1</v>
      </c>
      <c r="F34" s="41">
        <f>F31+F33</f>
        <v>51</v>
      </c>
      <c r="G34" s="41">
        <f>G31+G33</f>
        <v>25500</v>
      </c>
      <c r="H34" s="8" t="str">
        <f>H33</f>
        <v>−</v>
      </c>
      <c r="I34" s="8" t="str">
        <f>I33</f>
        <v>−</v>
      </c>
    </row>
    <row r="35" spans="1:9" ht="30" customHeight="1" x14ac:dyDescent="0.25">
      <c r="A35" s="68">
        <v>242599</v>
      </c>
      <c r="B35" s="26" t="s">
        <v>31</v>
      </c>
      <c r="C35" s="3">
        <v>1105</v>
      </c>
      <c r="D35" s="10">
        <v>0.29166666666666669</v>
      </c>
      <c r="E35" s="33" t="s">
        <v>8</v>
      </c>
      <c r="F35" s="40">
        <v>50</v>
      </c>
      <c r="G35" s="40">
        <f>F35*500</f>
        <v>25000</v>
      </c>
      <c r="H35" s="5" t="s">
        <v>8</v>
      </c>
      <c r="I35" s="5" t="s">
        <v>8</v>
      </c>
    </row>
    <row r="36" spans="1:9" ht="30" customHeight="1" x14ac:dyDescent="0.25">
      <c r="A36" s="71"/>
      <c r="B36" s="26" t="s">
        <v>31</v>
      </c>
      <c r="C36" s="3">
        <v>1106</v>
      </c>
      <c r="D36" s="10">
        <v>0.24999999999999997</v>
      </c>
      <c r="E36" s="33">
        <v>2</v>
      </c>
      <c r="F36" s="40">
        <v>22</v>
      </c>
      <c r="G36" s="40">
        <f t="shared" ref="G36:G37" si="5">F36*500</f>
        <v>11000</v>
      </c>
      <c r="H36" s="5" t="s">
        <v>8</v>
      </c>
      <c r="I36" s="5" t="s">
        <v>8</v>
      </c>
    </row>
    <row r="37" spans="1:9" ht="30" customHeight="1" x14ac:dyDescent="0.25">
      <c r="A37" s="69"/>
      <c r="B37" s="26" t="s">
        <v>31</v>
      </c>
      <c r="C37" s="3">
        <v>1117</v>
      </c>
      <c r="D37" s="10">
        <v>0.28472222222222221</v>
      </c>
      <c r="E37" s="33" t="s">
        <v>8</v>
      </c>
      <c r="F37" s="40">
        <v>50</v>
      </c>
      <c r="G37" s="40">
        <f t="shared" si="5"/>
        <v>25000</v>
      </c>
      <c r="H37" s="5" t="s">
        <v>8</v>
      </c>
      <c r="I37" s="5" t="s">
        <v>8</v>
      </c>
    </row>
    <row r="38" spans="1:9" ht="33" customHeight="1" x14ac:dyDescent="0.25">
      <c r="A38" s="73"/>
      <c r="B38" s="73"/>
      <c r="C38" s="6"/>
      <c r="D38" s="7">
        <f>D35+D36+D37</f>
        <v>0.82638888888888884</v>
      </c>
      <c r="E38" s="31">
        <v>2</v>
      </c>
      <c r="F38" s="41">
        <f>F35+F36+F37</f>
        <v>122</v>
      </c>
      <c r="G38" s="41">
        <f>G35+G36+G37</f>
        <v>61000</v>
      </c>
      <c r="H38" s="8" t="str">
        <f>H37</f>
        <v>−</v>
      </c>
      <c r="I38" s="8" t="str">
        <f>I37</f>
        <v>−</v>
      </c>
    </row>
    <row r="39" spans="1:9" ht="30" customHeight="1" x14ac:dyDescent="0.25">
      <c r="A39" s="68">
        <v>242600</v>
      </c>
      <c r="B39" s="26" t="s">
        <v>19</v>
      </c>
      <c r="C39" s="3">
        <v>1105</v>
      </c>
      <c r="D39" s="10">
        <v>2.4305555555555556E-2</v>
      </c>
      <c r="E39" s="33">
        <v>1</v>
      </c>
      <c r="F39" s="40" t="s">
        <v>8</v>
      </c>
      <c r="G39" s="40" t="s">
        <v>8</v>
      </c>
      <c r="H39" s="5" t="s">
        <v>8</v>
      </c>
      <c r="I39" s="5" t="s">
        <v>8</v>
      </c>
    </row>
    <row r="40" spans="1:9" ht="30" customHeight="1" x14ac:dyDescent="0.25">
      <c r="A40" s="71"/>
      <c r="B40" s="26" t="s">
        <v>20</v>
      </c>
      <c r="C40" s="3">
        <v>1106</v>
      </c>
      <c r="D40" s="10">
        <v>0.1111111111111111</v>
      </c>
      <c r="E40" s="30" t="s">
        <v>8</v>
      </c>
      <c r="F40" s="40">
        <v>50</v>
      </c>
      <c r="G40" s="40">
        <f t="shared" ref="G40:G52" si="6">F40*500</f>
        <v>25000</v>
      </c>
      <c r="H40" s="5" t="s">
        <v>8</v>
      </c>
      <c r="I40" s="5" t="s">
        <v>8</v>
      </c>
    </row>
    <row r="41" spans="1:9" ht="30" customHeight="1" x14ac:dyDescent="0.25">
      <c r="A41" s="71"/>
      <c r="B41" s="26" t="s">
        <v>31</v>
      </c>
      <c r="C41" s="3">
        <v>1117</v>
      </c>
      <c r="D41" s="10">
        <v>0.23611111111111113</v>
      </c>
      <c r="E41" s="30" t="s">
        <v>8</v>
      </c>
      <c r="F41" s="40">
        <v>54</v>
      </c>
      <c r="G41" s="40">
        <f t="shared" si="6"/>
        <v>27000</v>
      </c>
      <c r="H41" s="5" t="s">
        <v>8</v>
      </c>
      <c r="I41" s="5" t="s">
        <v>8</v>
      </c>
    </row>
    <row r="42" spans="1:9" ht="33" customHeight="1" x14ac:dyDescent="0.25">
      <c r="A42" s="73"/>
      <c r="B42" s="73"/>
      <c r="C42" s="6"/>
      <c r="D42" s="7">
        <f>D39+D40+D41</f>
        <v>0.37152777777777779</v>
      </c>
      <c r="E42" s="31">
        <v>1</v>
      </c>
      <c r="F42" s="41">
        <f>F40+F41</f>
        <v>104</v>
      </c>
      <c r="G42" s="41">
        <f>G40+G41</f>
        <v>52000</v>
      </c>
      <c r="H42" s="8" t="str">
        <f>H41</f>
        <v>−</v>
      </c>
      <c r="I42" s="8" t="str">
        <f>I41</f>
        <v>−</v>
      </c>
    </row>
    <row r="43" spans="1:9" ht="30" customHeight="1" x14ac:dyDescent="0.25">
      <c r="A43" s="68">
        <v>242601</v>
      </c>
      <c r="B43" s="26" t="s">
        <v>31</v>
      </c>
      <c r="C43" s="3">
        <v>1106</v>
      </c>
      <c r="D43" s="10">
        <v>0.1111111111111111</v>
      </c>
      <c r="E43" s="33">
        <v>1</v>
      </c>
      <c r="F43" s="40">
        <v>10</v>
      </c>
      <c r="G43" s="40">
        <f t="shared" si="6"/>
        <v>5000</v>
      </c>
      <c r="H43" s="5" t="s">
        <v>8</v>
      </c>
      <c r="I43" s="5" t="s">
        <v>8</v>
      </c>
    </row>
    <row r="44" spans="1:9" ht="30" customHeight="1" x14ac:dyDescent="0.25">
      <c r="A44" s="71"/>
      <c r="B44" s="26" t="s">
        <v>31</v>
      </c>
      <c r="C44" s="3">
        <v>1117</v>
      </c>
      <c r="D44" s="10">
        <v>0.23611111111111113</v>
      </c>
      <c r="E44" s="30" t="s">
        <v>8</v>
      </c>
      <c r="F44" s="40">
        <v>34</v>
      </c>
      <c r="G44" s="40">
        <f t="shared" si="6"/>
        <v>17000</v>
      </c>
      <c r="H44" s="5" t="s">
        <v>8</v>
      </c>
      <c r="I44" s="5" t="s">
        <v>8</v>
      </c>
    </row>
    <row r="45" spans="1:9" ht="33" customHeight="1" x14ac:dyDescent="0.25">
      <c r="A45" s="79"/>
      <c r="B45" s="79"/>
      <c r="C45" s="6"/>
      <c r="D45" s="7">
        <f>D43+D44</f>
        <v>0.34722222222222221</v>
      </c>
      <c r="E45" s="31">
        <v>1</v>
      </c>
      <c r="F45" s="41">
        <f>F43+F44</f>
        <v>44</v>
      </c>
      <c r="G45" s="41">
        <f>G43+G44</f>
        <v>22000</v>
      </c>
      <c r="H45" s="8" t="str">
        <f>H44</f>
        <v>−</v>
      </c>
      <c r="I45" s="8" t="str">
        <f>I44</f>
        <v>−</v>
      </c>
    </row>
    <row r="46" spans="1:9" ht="30" customHeight="1" x14ac:dyDescent="0.25">
      <c r="A46" s="68">
        <v>242602</v>
      </c>
      <c r="B46" s="26" t="s">
        <v>31</v>
      </c>
      <c r="C46" s="3">
        <v>1105</v>
      </c>
      <c r="D46" s="10">
        <v>0.11805555555555555</v>
      </c>
      <c r="E46" s="30" t="s">
        <v>8</v>
      </c>
      <c r="F46" s="40">
        <v>32</v>
      </c>
      <c r="G46" s="40">
        <f t="shared" si="6"/>
        <v>16000</v>
      </c>
      <c r="H46" s="5" t="s">
        <v>8</v>
      </c>
      <c r="I46" s="5" t="s">
        <v>8</v>
      </c>
    </row>
    <row r="47" spans="1:9" ht="30" customHeight="1" x14ac:dyDescent="0.25">
      <c r="A47" s="71"/>
      <c r="B47" s="26" t="s">
        <v>33</v>
      </c>
      <c r="C47" s="3">
        <v>1105</v>
      </c>
      <c r="D47" s="10">
        <v>7.6388888888888895E-2</v>
      </c>
      <c r="E47" s="30" t="s">
        <v>8</v>
      </c>
      <c r="F47" s="40">
        <v>60</v>
      </c>
      <c r="G47" s="40">
        <f t="shared" si="6"/>
        <v>30000</v>
      </c>
      <c r="H47" s="5" t="s">
        <v>8</v>
      </c>
      <c r="I47" s="5" t="s">
        <v>8</v>
      </c>
    </row>
    <row r="48" spans="1:9" ht="30" customHeight="1" x14ac:dyDescent="0.25">
      <c r="A48" s="69"/>
      <c r="B48" s="26" t="s">
        <v>31</v>
      </c>
      <c r="C48" s="3">
        <v>1106</v>
      </c>
      <c r="D48" s="10">
        <v>0.16319444444444445</v>
      </c>
      <c r="E48" s="30" t="s">
        <v>8</v>
      </c>
      <c r="F48" s="40">
        <v>31</v>
      </c>
      <c r="G48" s="40">
        <f t="shared" si="6"/>
        <v>15500</v>
      </c>
      <c r="H48" s="5" t="s">
        <v>8</v>
      </c>
      <c r="I48" s="5" t="s">
        <v>8</v>
      </c>
    </row>
    <row r="49" spans="1:10" ht="33" customHeight="1" x14ac:dyDescent="0.25">
      <c r="A49" s="79"/>
      <c r="B49" s="79"/>
      <c r="C49" s="6"/>
      <c r="D49" s="7">
        <f>D46+D47+D48</f>
        <v>0.3576388888888889</v>
      </c>
      <c r="E49" s="8" t="str">
        <f>E48</f>
        <v>−</v>
      </c>
      <c r="F49" s="41">
        <f>F46+F47+F48</f>
        <v>123</v>
      </c>
      <c r="G49" s="41">
        <f>G46+G47+G48</f>
        <v>61500</v>
      </c>
      <c r="H49" s="8" t="str">
        <f>H48</f>
        <v>−</v>
      </c>
      <c r="I49" s="8" t="str">
        <f>I48</f>
        <v>−</v>
      </c>
    </row>
    <row r="50" spans="1:10" ht="30" customHeight="1" x14ac:dyDescent="0.25">
      <c r="A50" s="68">
        <v>242603</v>
      </c>
      <c r="B50" s="26" t="s">
        <v>31</v>
      </c>
      <c r="C50" s="3">
        <v>1105</v>
      </c>
      <c r="D50" s="47">
        <v>0.19444444444444442</v>
      </c>
      <c r="E50" s="30" t="s">
        <v>8</v>
      </c>
      <c r="F50" s="48">
        <v>34</v>
      </c>
      <c r="G50" s="40">
        <f t="shared" si="6"/>
        <v>17000</v>
      </c>
      <c r="H50" s="5" t="s">
        <v>8</v>
      </c>
      <c r="I50" s="5" t="s">
        <v>8</v>
      </c>
    </row>
    <row r="51" spans="1:10" ht="30" customHeight="1" x14ac:dyDescent="0.25">
      <c r="A51" s="71"/>
      <c r="B51" s="26" t="s">
        <v>34</v>
      </c>
      <c r="C51" s="3">
        <v>1106</v>
      </c>
      <c r="D51" s="10">
        <v>0.1076388888888889</v>
      </c>
      <c r="E51" s="30" t="s">
        <v>8</v>
      </c>
      <c r="F51" s="40">
        <v>20</v>
      </c>
      <c r="G51" s="40">
        <f t="shared" si="6"/>
        <v>10000</v>
      </c>
      <c r="H51" s="5" t="s">
        <v>8</v>
      </c>
      <c r="I51" s="5" t="s">
        <v>8</v>
      </c>
    </row>
    <row r="52" spans="1:10" ht="30" customHeight="1" x14ac:dyDescent="0.25">
      <c r="A52" s="71"/>
      <c r="B52" s="26" t="s">
        <v>31</v>
      </c>
      <c r="C52" s="3">
        <v>1117</v>
      </c>
      <c r="D52" s="10">
        <v>0.2361111111111111</v>
      </c>
      <c r="E52" s="30" t="s">
        <v>8</v>
      </c>
      <c r="F52" s="40">
        <v>42</v>
      </c>
      <c r="G52" s="40">
        <f t="shared" si="6"/>
        <v>21000</v>
      </c>
      <c r="H52" s="5" t="s">
        <v>8</v>
      </c>
      <c r="I52" s="5" t="s">
        <v>8</v>
      </c>
    </row>
    <row r="53" spans="1:10" ht="33" customHeight="1" x14ac:dyDescent="0.25">
      <c r="A53" s="79"/>
      <c r="B53" s="79"/>
      <c r="C53" s="6"/>
      <c r="D53" s="7">
        <f>D50+D51+D52</f>
        <v>0.53819444444444442</v>
      </c>
      <c r="E53" s="8" t="str">
        <f>E52</f>
        <v>−</v>
      </c>
      <c r="F53" s="41">
        <f>F50+F51+F52</f>
        <v>96</v>
      </c>
      <c r="G53" s="41">
        <f>G50+G51+G52</f>
        <v>48000</v>
      </c>
      <c r="H53" s="8" t="str">
        <f>H52</f>
        <v>−</v>
      </c>
      <c r="I53" s="8" t="str">
        <f>I52</f>
        <v>−</v>
      </c>
    </row>
    <row r="54" spans="1:10" ht="30" customHeight="1" x14ac:dyDescent="0.25">
      <c r="A54" s="68">
        <v>242604</v>
      </c>
      <c r="B54" s="26" t="s">
        <v>26</v>
      </c>
      <c r="C54" s="3">
        <v>1105</v>
      </c>
      <c r="D54" s="10">
        <v>2.7777777777777776E-2</v>
      </c>
      <c r="E54" s="30">
        <v>1</v>
      </c>
      <c r="F54" s="30" t="s">
        <v>8</v>
      </c>
      <c r="G54" s="30" t="s">
        <v>8</v>
      </c>
      <c r="H54" s="30" t="s">
        <v>8</v>
      </c>
      <c r="I54" s="30" t="s">
        <v>8</v>
      </c>
    </row>
    <row r="55" spans="1:10" ht="30" customHeight="1" x14ac:dyDescent="0.25">
      <c r="A55" s="71"/>
      <c r="B55" s="26" t="s">
        <v>31</v>
      </c>
      <c r="C55" s="3">
        <v>1106</v>
      </c>
      <c r="D55" s="10">
        <v>0.23263888888888887</v>
      </c>
      <c r="E55" s="30" t="s">
        <v>8</v>
      </c>
      <c r="F55" s="40">
        <v>87</v>
      </c>
      <c r="G55" s="40">
        <f t="shared" ref="G55" si="7">F55*500</f>
        <v>43500</v>
      </c>
      <c r="H55" s="30" t="s">
        <v>8</v>
      </c>
      <c r="I55" s="30" t="s">
        <v>8</v>
      </c>
    </row>
    <row r="56" spans="1:10" ht="30" customHeight="1" x14ac:dyDescent="0.25">
      <c r="A56" s="71"/>
      <c r="B56" s="26" t="s">
        <v>31</v>
      </c>
      <c r="C56" s="3">
        <v>1117</v>
      </c>
      <c r="D56" s="10">
        <v>0.27430555555555552</v>
      </c>
      <c r="E56" s="30" t="s">
        <v>8</v>
      </c>
      <c r="F56" s="40">
        <v>87</v>
      </c>
      <c r="G56" s="40">
        <f t="shared" ref="G56" si="8">F56*500</f>
        <v>43500</v>
      </c>
      <c r="H56" s="30" t="s">
        <v>8</v>
      </c>
      <c r="I56" s="30" t="s">
        <v>8</v>
      </c>
    </row>
    <row r="57" spans="1:10" ht="33" customHeight="1" x14ac:dyDescent="0.25">
      <c r="A57" s="50"/>
      <c r="B57" s="49"/>
      <c r="C57" s="6"/>
      <c r="D57" s="7">
        <f>D54+D55+D56</f>
        <v>0.5347222222222221</v>
      </c>
      <c r="E57" s="41">
        <f>E54</f>
        <v>1</v>
      </c>
      <c r="F57" s="41">
        <f>F55+F56</f>
        <v>174</v>
      </c>
      <c r="G57" s="41">
        <f>G55+G56</f>
        <v>87000</v>
      </c>
      <c r="H57" s="8" t="str">
        <f>H56</f>
        <v>−</v>
      </c>
      <c r="I57" s="8" t="str">
        <f>I56</f>
        <v>−</v>
      </c>
    </row>
    <row r="58" spans="1:10" ht="30" customHeight="1" x14ac:dyDescent="0.25">
      <c r="A58" s="68">
        <v>242605</v>
      </c>
      <c r="B58" s="26" t="s">
        <v>27</v>
      </c>
      <c r="C58" s="3">
        <v>1106</v>
      </c>
      <c r="D58" s="10">
        <v>2.4305555555555556E-2</v>
      </c>
      <c r="E58" s="30" t="s">
        <v>8</v>
      </c>
      <c r="F58" s="30" t="s">
        <v>8</v>
      </c>
      <c r="G58" s="30" t="s">
        <v>8</v>
      </c>
      <c r="H58" s="30" t="s">
        <v>8</v>
      </c>
      <c r="I58" s="30" t="s">
        <v>8</v>
      </c>
    </row>
    <row r="59" spans="1:10" ht="30" customHeight="1" x14ac:dyDescent="0.25">
      <c r="A59" s="71"/>
      <c r="B59" s="26" t="s">
        <v>27</v>
      </c>
      <c r="C59" s="3">
        <v>1117</v>
      </c>
      <c r="D59" s="10">
        <v>2.4305555555555556E-2</v>
      </c>
      <c r="E59" s="30" t="s">
        <v>8</v>
      </c>
      <c r="F59" s="30" t="s">
        <v>8</v>
      </c>
      <c r="G59" s="30" t="s">
        <v>8</v>
      </c>
      <c r="H59" s="30" t="s">
        <v>8</v>
      </c>
      <c r="I59" s="30" t="s">
        <v>8</v>
      </c>
    </row>
    <row r="60" spans="1:10" ht="33" customHeight="1" x14ac:dyDescent="0.25">
      <c r="A60" s="50"/>
      <c r="B60" s="49"/>
      <c r="C60" s="6"/>
      <c r="D60" s="7">
        <f>D59+D58</f>
        <v>4.8611111111111112E-2</v>
      </c>
      <c r="E60" s="8" t="str">
        <f>E59</f>
        <v>−</v>
      </c>
      <c r="F60" s="41" t="str">
        <f>F58</f>
        <v>−</v>
      </c>
      <c r="G60" s="41" t="str">
        <f>G59</f>
        <v>−</v>
      </c>
      <c r="H60" s="8" t="str">
        <f>H59</f>
        <v>−</v>
      </c>
      <c r="I60" s="8" t="str">
        <f>I59</f>
        <v>−</v>
      </c>
    </row>
    <row r="61" spans="1:10" ht="24.75" customHeight="1" x14ac:dyDescent="0.25">
      <c r="A61" s="53">
        <v>23461</v>
      </c>
      <c r="B61" s="30" t="s">
        <v>8</v>
      </c>
      <c r="C61" s="3">
        <v>1117</v>
      </c>
      <c r="D61" s="51" t="s">
        <v>8</v>
      </c>
      <c r="E61" s="40" t="s">
        <v>8</v>
      </c>
      <c r="F61" s="40" t="s">
        <v>8</v>
      </c>
      <c r="G61" s="40" t="s">
        <v>8</v>
      </c>
      <c r="H61" s="40" t="s">
        <v>8</v>
      </c>
      <c r="I61" s="40" t="s">
        <v>8</v>
      </c>
    </row>
    <row r="62" spans="1:10" ht="36.75" customHeight="1" x14ac:dyDescent="0.25">
      <c r="A62" s="50"/>
      <c r="B62" s="49"/>
      <c r="C62" s="6"/>
      <c r="D62" s="7" t="str">
        <f>D61</f>
        <v>−</v>
      </c>
      <c r="E62" s="41" t="str">
        <f t="shared" ref="E62:I62" si="9">E61</f>
        <v>−</v>
      </c>
      <c r="F62" s="41" t="str">
        <f t="shared" si="9"/>
        <v>−</v>
      </c>
      <c r="G62" s="41" t="str">
        <f t="shared" si="9"/>
        <v>−</v>
      </c>
      <c r="H62" s="41" t="str">
        <f t="shared" si="9"/>
        <v>−</v>
      </c>
      <c r="I62" s="41" t="str">
        <f t="shared" si="9"/>
        <v>−</v>
      </c>
    </row>
    <row r="63" spans="1:10" ht="27" x14ac:dyDescent="0.25">
      <c r="A63" s="53">
        <v>23465</v>
      </c>
      <c r="B63" s="26" t="s">
        <v>28</v>
      </c>
      <c r="C63" s="3">
        <v>1117</v>
      </c>
      <c r="D63" s="51">
        <v>0.1111111111111111</v>
      </c>
      <c r="E63" s="40" t="s">
        <v>8</v>
      </c>
      <c r="F63" s="40">
        <v>18</v>
      </c>
      <c r="G63" s="40">
        <f>F63*500</f>
        <v>9000</v>
      </c>
      <c r="H63" s="40" t="s">
        <v>8</v>
      </c>
      <c r="I63" s="40" t="s">
        <v>8</v>
      </c>
      <c r="J63" s="17"/>
    </row>
    <row r="64" spans="1:10" ht="27" x14ac:dyDescent="0.25">
      <c r="A64" s="50"/>
      <c r="B64" s="49"/>
      <c r="C64" s="6"/>
      <c r="D64" s="7">
        <f>D63</f>
        <v>0.1111111111111111</v>
      </c>
      <c r="E64" s="41" t="str">
        <f t="shared" ref="E64:I66" si="10">E63</f>
        <v>−</v>
      </c>
      <c r="F64" s="41">
        <f t="shared" si="10"/>
        <v>18</v>
      </c>
      <c r="G64" s="41">
        <f t="shared" si="10"/>
        <v>9000</v>
      </c>
      <c r="H64" s="41" t="str">
        <f t="shared" si="10"/>
        <v>−</v>
      </c>
      <c r="I64" s="41" t="str">
        <f t="shared" si="10"/>
        <v>−</v>
      </c>
      <c r="J64" s="17"/>
    </row>
    <row r="65" spans="1:9" ht="27" x14ac:dyDescent="0.25">
      <c r="A65" s="53">
        <v>23466</v>
      </c>
      <c r="B65" s="26" t="s">
        <v>28</v>
      </c>
      <c r="C65" s="3">
        <v>1117</v>
      </c>
      <c r="D65" s="52">
        <v>0.11805555555555557</v>
      </c>
      <c r="E65" s="40">
        <v>1</v>
      </c>
      <c r="F65" s="40">
        <v>15</v>
      </c>
      <c r="G65" s="40">
        <f>F65*500</f>
        <v>7500</v>
      </c>
      <c r="H65" s="40" t="s">
        <v>8</v>
      </c>
      <c r="I65" s="40" t="s">
        <v>8</v>
      </c>
    </row>
    <row r="66" spans="1:9" ht="27" x14ac:dyDescent="0.25">
      <c r="A66" s="50"/>
      <c r="B66" s="49"/>
      <c r="C66" s="6"/>
      <c r="D66" s="7">
        <f>D65</f>
        <v>0.11805555555555557</v>
      </c>
      <c r="E66" s="41">
        <f t="shared" si="10"/>
        <v>1</v>
      </c>
      <c r="F66" s="41">
        <f t="shared" si="10"/>
        <v>15</v>
      </c>
      <c r="G66" s="41">
        <f t="shared" si="10"/>
        <v>7500</v>
      </c>
      <c r="H66" s="41" t="str">
        <f t="shared" si="10"/>
        <v>−</v>
      </c>
      <c r="I66" s="41" t="str">
        <f t="shared" si="10"/>
        <v>−</v>
      </c>
    </row>
    <row r="67" spans="1:9" x14ac:dyDescent="0.25">
      <c r="A67" s="11"/>
      <c r="B67" s="11"/>
      <c r="C67" s="11"/>
      <c r="D67" s="12"/>
      <c r="E67" s="34"/>
      <c r="F67" s="42"/>
      <c r="G67" s="42"/>
      <c r="H67" s="13"/>
      <c r="I67" s="13"/>
    </row>
    <row r="68" spans="1:9" x14ac:dyDescent="0.25">
      <c r="A68" s="70"/>
      <c r="B68" s="70" t="s">
        <v>13</v>
      </c>
      <c r="C68" s="54"/>
      <c r="D68" s="2">
        <f>D4+D6+D8+D10+D12+D15+D17+D21+D24+D27+D30+D34+D38+D42+D45+D49+D53+D57+D60+D64+D66</f>
        <v>5.9444444444444438</v>
      </c>
      <c r="E68" s="35">
        <f>E8+E10+E12+E15+E17+E21+E24+E27+E30+E34+E38+E42+E45+E57+E66</f>
        <v>23</v>
      </c>
      <c r="F68" s="43">
        <f>F8+F10+F24+F34+F38+F42+F45+F49+F53+F57+F64+F66</f>
        <v>892</v>
      </c>
      <c r="G68" s="43">
        <f>G8+G10+G24+G34+G38+G42+G45+G49+G53+G57+G64+G66</f>
        <v>446000</v>
      </c>
      <c r="H68" s="2" t="s">
        <v>8</v>
      </c>
      <c r="I68" s="2" t="s">
        <v>8</v>
      </c>
    </row>
    <row r="69" spans="1:9" ht="33.6" x14ac:dyDescent="0.25">
      <c r="A69" s="21"/>
      <c r="B69" s="22" t="s">
        <v>29</v>
      </c>
      <c r="C69" s="21"/>
      <c r="D69" s="23"/>
      <c r="E69" s="36"/>
      <c r="F69" s="44"/>
      <c r="G69" s="44"/>
      <c r="H69" s="24"/>
      <c r="I69" s="24"/>
    </row>
    <row r="70" spans="1:9" x14ac:dyDescent="0.25">
      <c r="A70" s="18"/>
      <c r="B70" s="18"/>
      <c r="C70" s="18"/>
      <c r="D70" s="19"/>
      <c r="E70" s="37"/>
      <c r="F70" s="45"/>
      <c r="G70" s="45"/>
      <c r="H70" s="20"/>
      <c r="I70" s="20"/>
    </row>
    <row r="78" spans="1:9" x14ac:dyDescent="0.25">
      <c r="D78" s="67"/>
    </row>
  </sheetData>
  <mergeCells count="2">
    <mergeCell ref="F1:G1"/>
    <mergeCell ref="H1:I1"/>
  </mergeCells>
  <phoneticPr fontId="1" type="noConversion"/>
  <pageMargins left="0.59055118110236227" right="0.39370078740157483" top="0.78740157480314965" bottom="0.39370078740157483" header="0.31496062992125984" footer="0.31496062992125984"/>
  <pageSetup paperSize="9" scale="59" fitToHeight="0" orientation="landscape" r:id="rId1"/>
  <ignoredErrors>
    <ignoredError sqref="G7:G9 E24 G34 G42 G45 E49 E53 G49 F60 G63 G6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F5B01-8023-4A82-9A59-3896D73BAE1A}">
  <dimension ref="B3:E11"/>
  <sheetViews>
    <sheetView workbookViewId="0">
      <selection activeCell="B3" sqref="B3:E11"/>
    </sheetView>
  </sheetViews>
  <sheetFormatPr defaultRowHeight="13.8" x14ac:dyDescent="0.25"/>
  <cols>
    <col min="3" max="3" width="34.796875" customWidth="1"/>
    <col min="4" max="4" width="13.296875" customWidth="1"/>
    <col min="5" max="5" width="16" customWidth="1"/>
  </cols>
  <sheetData>
    <row r="3" spans="2:5" ht="24.6" x14ac:dyDescent="0.25">
      <c r="B3" s="82" t="s">
        <v>35</v>
      </c>
      <c r="C3" s="82"/>
      <c r="D3" s="83" t="s">
        <v>10</v>
      </c>
      <c r="E3" s="83"/>
    </row>
    <row r="4" spans="2:5" ht="42" x14ac:dyDescent="0.25">
      <c r="B4" s="82"/>
      <c r="C4" s="82"/>
      <c r="D4" s="57" t="s">
        <v>36</v>
      </c>
      <c r="E4" s="58" t="s">
        <v>37</v>
      </c>
    </row>
    <row r="5" spans="2:5" ht="24.6" x14ac:dyDescent="0.7">
      <c r="B5" s="84" t="s">
        <v>38</v>
      </c>
      <c r="C5" s="84"/>
      <c r="D5" s="59">
        <v>8.5416666666666661</v>
      </c>
      <c r="E5" s="60">
        <f>SUM(E6:E10)</f>
        <v>7.3298611111111107</v>
      </c>
    </row>
    <row r="6" spans="2:5" ht="24.6" x14ac:dyDescent="0.65">
      <c r="B6" s="61">
        <v>1</v>
      </c>
      <c r="C6" s="62" t="s">
        <v>39</v>
      </c>
      <c r="D6" s="63"/>
      <c r="E6" s="63">
        <v>4.5624999999999982</v>
      </c>
    </row>
    <row r="7" spans="2:5" ht="24.6" x14ac:dyDescent="0.65">
      <c r="B7" s="61">
        <v>3</v>
      </c>
      <c r="C7" s="62" t="s">
        <v>40</v>
      </c>
      <c r="D7" s="63"/>
      <c r="E7" s="63">
        <v>0.72916666666666674</v>
      </c>
    </row>
    <row r="8" spans="2:5" ht="24.6" x14ac:dyDescent="0.65">
      <c r="B8" s="61">
        <v>4</v>
      </c>
      <c r="C8" s="62" t="s">
        <v>44</v>
      </c>
      <c r="D8" s="63"/>
      <c r="E8" s="63">
        <v>1.1319444444444444</v>
      </c>
    </row>
    <row r="9" spans="2:5" ht="24.6" x14ac:dyDescent="0.65">
      <c r="B9" s="61">
        <v>5</v>
      </c>
      <c r="C9" s="62" t="s">
        <v>41</v>
      </c>
      <c r="D9" s="63"/>
      <c r="E9" s="63">
        <v>0.67361111111111116</v>
      </c>
    </row>
    <row r="10" spans="2:5" ht="24.6" x14ac:dyDescent="0.65">
      <c r="B10" s="61">
        <v>7</v>
      </c>
      <c r="C10" s="64" t="s">
        <v>42</v>
      </c>
      <c r="D10" s="63"/>
      <c r="E10" s="63">
        <v>0.2326388888888889</v>
      </c>
    </row>
    <row r="11" spans="2:5" ht="24.6" x14ac:dyDescent="0.25">
      <c r="B11" s="65"/>
      <c r="C11" s="65"/>
      <c r="D11" s="66"/>
      <c r="E11" s="66"/>
    </row>
  </sheetData>
  <mergeCells count="3">
    <mergeCell ref="B3:C4"/>
    <mergeCell ref="D3:E3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มี.ค.64</vt:lpstr>
      <vt:lpstr>จังหวัด</vt:lpstr>
      <vt:lpstr>มี.ค.64!Print_Area</vt:lpstr>
      <vt:lpstr>มี.ค.64!Print_Titles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Phattaraphan Seta</dc:creator>
  <cp:lastModifiedBy>lenovo</cp:lastModifiedBy>
  <cp:lastPrinted>2021-03-26T02:33:29Z</cp:lastPrinted>
  <dcterms:created xsi:type="dcterms:W3CDTF">2020-03-28T08:27:29Z</dcterms:created>
  <dcterms:modified xsi:type="dcterms:W3CDTF">2021-07-08T09:29:32Z</dcterms:modified>
</cp:coreProperties>
</file>