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ปีงบประมาณ 2569\1.1ตัวชี้วัด\2.ตัวชี้วัดระดับสำนัก กอง กลุ่ม ศูนย์\5.Data Catalog\ปรับปรุงข้อมูล Data Catalog 64-68\1.เงินอนุรักษ์สัตว์ป่าเขตรักษาพันธุ์สัตว์ป่า\"/>
    </mc:Choice>
  </mc:AlternateContent>
  <xr:revisionPtr revIDLastSave="0" documentId="13_ncr:1_{523A17AF-2E47-4005-B445-A3A8362B6F9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ขสป.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" i="2" l="1"/>
  <c r="I2" i="2"/>
  <c r="D64" i="2"/>
  <c r="E54" i="2"/>
  <c r="E64" i="2" s="1"/>
  <c r="F51" i="2"/>
  <c r="O44" i="2"/>
  <c r="P38" i="2"/>
  <c r="F36" i="2"/>
  <c r="O23" i="2"/>
  <c r="L22" i="2"/>
  <c r="J22" i="2"/>
  <c r="O14" i="2"/>
  <c r="N12" i="2"/>
  <c r="M12" i="2"/>
  <c r="N11" i="2"/>
  <c r="O4" i="2"/>
  <c r="P63" i="2" l="1"/>
  <c r="P62" i="2"/>
  <c r="P61" i="2"/>
  <c r="P60" i="2"/>
  <c r="P59" i="2"/>
  <c r="P58" i="2"/>
  <c r="P57" i="2"/>
  <c r="P56" i="2"/>
  <c r="P55" i="2"/>
  <c r="P54" i="2"/>
  <c r="P53" i="2"/>
  <c r="P52" i="2"/>
  <c r="P50" i="2"/>
  <c r="P49" i="2"/>
  <c r="P48" i="2"/>
  <c r="P47" i="2"/>
  <c r="P46" i="2"/>
  <c r="P45" i="2"/>
  <c r="P44" i="2"/>
  <c r="P43" i="2"/>
  <c r="P42" i="2"/>
  <c r="P41" i="2"/>
  <c r="P40" i="2"/>
  <c r="P39" i="2"/>
  <c r="P37" i="2"/>
  <c r="P35" i="2"/>
  <c r="P34" i="2"/>
  <c r="P33" i="2"/>
  <c r="P32" i="2"/>
  <c r="P30" i="2"/>
  <c r="P29" i="2"/>
  <c r="P28" i="2"/>
  <c r="P27" i="2"/>
  <c r="P26" i="2"/>
  <c r="P25" i="2"/>
  <c r="P24" i="2"/>
  <c r="P23" i="2"/>
  <c r="P22" i="2"/>
  <c r="P21" i="2"/>
  <c r="P20" i="2"/>
  <c r="P19" i="2"/>
  <c r="P18" i="2"/>
  <c r="P17" i="2"/>
  <c r="P16" i="2"/>
  <c r="P15" i="2"/>
  <c r="P14" i="2"/>
  <c r="P13" i="2"/>
  <c r="P11" i="2"/>
  <c r="P10" i="2"/>
  <c r="P9" i="2"/>
  <c r="P8" i="2"/>
  <c r="P7" i="2"/>
  <c r="P6" i="2"/>
  <c r="P5" i="2"/>
  <c r="P4" i="2"/>
  <c r="P3" i="2"/>
  <c r="O64" i="2"/>
  <c r="P36" i="2" l="1"/>
  <c r="N64" i="2"/>
  <c r="P51" i="2"/>
  <c r="H64" i="2"/>
  <c r="P12" i="2"/>
  <c r="G64" i="2"/>
  <c r="L64" i="2"/>
  <c r="P31" i="2"/>
  <c r="M64" i="2"/>
  <c r="I64" i="2"/>
  <c r="F64" i="2"/>
  <c r="J64" i="2"/>
  <c r="K64" i="2"/>
  <c r="P2" i="2"/>
  <c r="P64" i="2" l="1"/>
</calcChain>
</file>

<file path=xl/sharedStrings.xml><?xml version="1.0" encoding="utf-8"?>
<sst xmlns="http://schemas.openxmlformats.org/spreadsheetml/2006/main" count="141" uniqueCount="98">
  <si>
    <t>รวม</t>
  </si>
  <si>
    <t>สำนักฯ 3 (บ้านโป่ง)</t>
  </si>
  <si>
    <t>สำนักฯ 3 (สาชาเพชรบุรี)</t>
  </si>
  <si>
    <t>สำนักฯ 4 (สุราษฎร์ธานี)</t>
  </si>
  <si>
    <t>สำนักฯ 5 (นครศรีธรรมราช)</t>
  </si>
  <si>
    <t>สำนักฯ 6 (สงขลา)</t>
  </si>
  <si>
    <t>สำนักฯ 6 (สาขาปัตตานี)</t>
  </si>
  <si>
    <t>สำนักฯ 7 (นครราชสีมา)</t>
  </si>
  <si>
    <t>สำนักฯ 8 (ขอนแก่น)</t>
  </si>
  <si>
    <t>สำนักฯ 9 (อุบลราชธานี)</t>
  </si>
  <si>
    <t>สำนักฯ 10 (อุดรธานี)</t>
  </si>
  <si>
    <t>สำนักฯ 11 (พิษณุโลก)</t>
  </si>
  <si>
    <t>สำนักฯ 12 (นครสวรรค์)</t>
  </si>
  <si>
    <t>สำนักฯ 13 (แพร่)</t>
  </si>
  <si>
    <t>สำนักฯ 13 (สาขาลำปาง)</t>
  </si>
  <si>
    <t>สำนักฯ 14 (ตาก)</t>
  </si>
  <si>
    <t>สำนักฯ 15 (เชียงราย)</t>
  </si>
  <si>
    <t>สำนักฯ 16 (เชียงใหม่)</t>
  </si>
  <si>
    <t>สำนักฯ 16 (สาขาแม่สะเรียง)</t>
  </si>
  <si>
    <t>ซับลังกา</t>
  </si>
  <si>
    <t>เขาเขียว-เขาชมภู่</t>
  </si>
  <si>
    <t>เขาสอยดาว</t>
  </si>
  <si>
    <t>เขาอ่างฤาไน</t>
  </si>
  <si>
    <t>คลองเครือหวาย</t>
  </si>
  <si>
    <t>แม่น้ำภาชี</t>
  </si>
  <si>
    <t>ทุ่งใหญ่นเรศวร (ด้านตะวันตก)</t>
  </si>
  <si>
    <t>สลักพระ</t>
  </si>
  <si>
    <t>สบอ.1 สาขาสระบุรี</t>
  </si>
  <si>
    <t>สบอ.2 (ศรีราชา)</t>
  </si>
  <si>
    <t>อุทยาน ด้านทิศเหนือตอนบน</t>
  </si>
  <si>
    <t>ทุ่งระยะ-นาสัก</t>
  </si>
  <si>
    <t>คลองแสง</t>
  </si>
  <si>
    <t>คลองยัน</t>
  </si>
  <si>
    <t>คลองนาคา</t>
  </si>
  <si>
    <t>อุทยานด้านทิศใต้</t>
  </si>
  <si>
    <t>อุทยานด้านทิศเหนือตอนล่าง</t>
  </si>
  <si>
    <t>ควนแม่ยายหม่อน</t>
  </si>
  <si>
    <t>เขาประ-บางคราม</t>
  </si>
  <si>
    <t>น้ำตกสองแพรก</t>
  </si>
  <si>
    <t>คลองพระยา</t>
  </si>
  <si>
    <t>กะทูน</t>
  </si>
  <si>
    <t>โตนงาช้าง</t>
  </si>
  <si>
    <t>เขาบรรทัด</t>
  </si>
  <si>
    <t>ฮาลา-บาลา</t>
  </si>
  <si>
    <t>เฉลิมพระเกียรติฯ</t>
  </si>
  <si>
    <t>ภูเขียว</t>
  </si>
  <si>
    <t>ผาผึ้ง</t>
  </si>
  <si>
    <t>ดงใหญ่</t>
  </si>
  <si>
    <t>ภูหลวง</t>
  </si>
  <si>
    <t>ภูค้อ-ภูกระแต</t>
  </si>
  <si>
    <t>ภูวัว</t>
  </si>
  <si>
    <t>บุณฑริก-ยอดมน</t>
  </si>
  <si>
    <t>ภูสีฐาน</t>
  </si>
  <si>
    <t>ห้วยศาลา</t>
  </si>
  <si>
    <t>พนมดงรัก</t>
  </si>
  <si>
    <t>ยอดโดม</t>
  </si>
  <si>
    <t>ห้วยทับทัน- ห้วยสำราญ</t>
  </si>
  <si>
    <t>ลำน้ำน่าน</t>
  </si>
  <si>
    <t>ดอยหลวง</t>
  </si>
  <si>
    <t>เขาสนามเพรียง</t>
  </si>
  <si>
    <t xml:space="preserve">ห้วยขาแข้ง </t>
  </si>
  <si>
    <t>น้ำปาด</t>
  </si>
  <si>
    <t>แม่จริม</t>
  </si>
  <si>
    <t>ภูขัด</t>
  </si>
  <si>
    <t>ภูเมี่ยง-ภูทอง</t>
  </si>
  <si>
    <t>ภูผาแดง</t>
  </si>
  <si>
    <t>เชียงดาว</t>
  </si>
  <si>
    <t>เวียงลอ</t>
  </si>
  <si>
    <t>ดอยผาช้าง</t>
  </si>
  <si>
    <t>แม่ตื่น</t>
  </si>
  <si>
    <t>ถ้ำเจ้าราม</t>
  </si>
  <si>
    <t>ทุ่งใหญ่ฯ (ออก)</t>
  </si>
  <si>
    <t>อุ้มผาง</t>
  </si>
  <si>
    <t>ดอยผาเมือง</t>
  </si>
  <si>
    <t>แม่เลา-แม่แสะ</t>
  </si>
  <si>
    <t>อมก๋อย</t>
  </si>
  <si>
    <t>สะเมิง</t>
  </si>
  <si>
    <t>สาละวิน</t>
  </si>
  <si>
    <t>ลุ่มน้ำปาย</t>
  </si>
  <si>
    <t>สันปันแดน</t>
  </si>
  <si>
    <t>ดอยเวียงหล้า</t>
  </si>
  <si>
    <t>แม่ยวม</t>
  </si>
  <si>
    <t>ตะเบาะ-ห้วยใหญ่</t>
  </si>
  <si>
    <t>ลำดับที่</t>
  </si>
  <si>
    <t xml:space="preserve"> ตุลาคม </t>
  </si>
  <si>
    <t xml:space="preserve"> พฤศจิกายน </t>
  </si>
  <si>
    <t xml:space="preserve"> ธันวาคม </t>
  </si>
  <si>
    <t xml:space="preserve"> มกราคม </t>
  </si>
  <si>
    <t xml:space="preserve"> กุมภาพันธ์ </t>
  </si>
  <si>
    <t xml:space="preserve"> กันยายน </t>
  </si>
  <si>
    <t xml:space="preserve"> สิงหาคม </t>
  </si>
  <si>
    <t xml:space="preserve"> กรกฎาคม </t>
  </si>
  <si>
    <t xml:space="preserve"> มิถุนายน </t>
  </si>
  <si>
    <t xml:space="preserve"> พฤษภาคม </t>
  </si>
  <si>
    <t xml:space="preserve"> เมษายน</t>
  </si>
  <si>
    <t xml:space="preserve"> มีนาคม </t>
  </si>
  <si>
    <t>เขตรักษาพันธุ์</t>
  </si>
  <si>
    <t>สำนักบริหารพื้นที่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</si>
</sst>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Calibri"/>
      <family val="2"/>
      <charset val="222"/>
      <scheme val="minor"/>
    </font>
    <font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shrinkToFit="1"/>
    </xf>
    <xf numFmtId="3" fontId="2" fillId="0" borderId="1" xfId="0" applyNumberFormat="1" applyFont="1" applyBorder="1" applyAlignment="1">
      <alignment horizontal="center" vertical="center" shrinkToFit="1"/>
    </xf>
    <xf numFmtId="0" fontId="4" fillId="0" borderId="1" xfId="0" applyFont="1" applyBorder="1" applyAlignment="1">
      <alignment shrinkToFit="1"/>
    </xf>
    <xf numFmtId="3" fontId="4" fillId="0" borderId="1" xfId="1" applyNumberFormat="1" applyFont="1" applyFill="1" applyBorder="1" applyAlignment="1">
      <alignment horizontal="right" shrinkToFit="1"/>
    </xf>
    <xf numFmtId="3" fontId="4" fillId="0" borderId="1" xfId="1" applyNumberFormat="1" applyFont="1" applyFill="1" applyBorder="1" applyAlignment="1">
      <alignment shrinkToFit="1"/>
    </xf>
    <xf numFmtId="3" fontId="4" fillId="0" borderId="1" xfId="0" applyNumberFormat="1" applyFont="1" applyBorder="1" applyAlignment="1">
      <alignment horizontal="right" shrinkToFit="1"/>
    </xf>
    <xf numFmtId="0" fontId="4" fillId="0" borderId="1" xfId="0" applyFont="1" applyBorder="1" applyAlignment="1">
      <alignment horizontal="left" shrinkToFit="1"/>
    </xf>
    <xf numFmtId="3" fontId="2" fillId="0" borderId="1" xfId="1" applyNumberFormat="1" applyFont="1" applyFill="1" applyBorder="1" applyAlignment="1">
      <alignment horizontal="right" vertical="center" shrinkToFit="1"/>
    </xf>
    <xf numFmtId="3" fontId="2" fillId="0" borderId="1" xfId="1" applyNumberFormat="1" applyFont="1" applyFill="1" applyBorder="1" applyAlignment="1">
      <alignment horizontal="center" vertical="center" shrinkToFit="1"/>
    </xf>
    <xf numFmtId="3" fontId="2" fillId="0" borderId="1" xfId="1" applyNumberFormat="1" applyFont="1" applyFill="1" applyBorder="1" applyAlignment="1">
      <alignment shrinkToFit="1"/>
    </xf>
    <xf numFmtId="3" fontId="4" fillId="2" borderId="1" xfId="1" applyNumberFormat="1" applyFont="1" applyFill="1" applyBorder="1" applyAlignment="1">
      <alignment horizontal="right" shrinkToFit="1"/>
    </xf>
    <xf numFmtId="3" fontId="5" fillId="0" borderId="1" xfId="1" applyNumberFormat="1" applyFont="1" applyFill="1" applyBorder="1" applyAlignment="1">
      <alignment horizontal="right" shrinkToFit="1"/>
    </xf>
    <xf numFmtId="3" fontId="4" fillId="0" borderId="1" xfId="0" applyNumberFormat="1" applyFont="1" applyBorder="1" applyAlignment="1">
      <alignment horizontal="right" vertical="center" shrinkToFit="1"/>
    </xf>
    <xf numFmtId="3" fontId="4" fillId="0" borderId="1" xfId="0" applyNumberFormat="1" applyFont="1" applyBorder="1" applyAlignment="1">
      <alignment shrinkToFit="1"/>
    </xf>
    <xf numFmtId="3" fontId="4" fillId="2" borderId="1" xfId="0" applyNumberFormat="1" applyFont="1" applyFill="1" applyBorder="1" applyAlignment="1">
      <alignment horizontal="right" shrinkToFit="1"/>
    </xf>
    <xf numFmtId="0" fontId="2" fillId="0" borderId="1" xfId="0" applyFont="1" applyBorder="1" applyAlignment="1">
      <alignment horizontal="right" vertical="center" shrinkToFit="1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4"/>
  <sheetViews>
    <sheetView tabSelected="1" zoomScale="110" zoomScaleNormal="110" workbookViewId="0">
      <selection activeCell="C1" sqref="C1"/>
    </sheetView>
  </sheetViews>
  <sheetFormatPr defaultRowHeight="18.75"/>
  <cols>
    <col min="1" max="1" width="6.7109375" style="18" customWidth="1"/>
    <col min="2" max="2" width="25.7109375" style="1" customWidth="1"/>
    <col min="3" max="3" width="20.7109375" style="1" customWidth="1"/>
    <col min="4" max="15" width="11.7109375" style="1" customWidth="1"/>
    <col min="16" max="16" width="10.7109375" style="1" customWidth="1"/>
    <col min="17" max="16384" width="9.140625" style="1"/>
  </cols>
  <sheetData>
    <row r="1" spans="1:16" ht="20.100000000000001" customHeight="1">
      <c r="A1" s="19" t="s">
        <v>83</v>
      </c>
      <c r="B1" s="2" t="s">
        <v>96</v>
      </c>
      <c r="C1" s="2" t="s">
        <v>97</v>
      </c>
      <c r="D1" s="3" t="s">
        <v>84</v>
      </c>
      <c r="E1" s="3" t="s">
        <v>85</v>
      </c>
      <c r="F1" s="3" t="s">
        <v>86</v>
      </c>
      <c r="G1" s="3" t="s">
        <v>87</v>
      </c>
      <c r="H1" s="3" t="s">
        <v>88</v>
      </c>
      <c r="I1" s="3" t="s">
        <v>95</v>
      </c>
      <c r="J1" s="3" t="s">
        <v>94</v>
      </c>
      <c r="K1" s="3" t="s">
        <v>93</v>
      </c>
      <c r="L1" s="3" t="s">
        <v>92</v>
      </c>
      <c r="M1" s="3" t="s">
        <v>91</v>
      </c>
      <c r="N1" s="3" t="s">
        <v>90</v>
      </c>
      <c r="O1" s="3" t="s">
        <v>89</v>
      </c>
      <c r="P1" s="3" t="s">
        <v>0</v>
      </c>
    </row>
    <row r="2" spans="1:16">
      <c r="A2" s="20">
        <v>1</v>
      </c>
      <c r="B2" s="4" t="s">
        <v>19</v>
      </c>
      <c r="C2" s="4" t="s">
        <v>27</v>
      </c>
      <c r="D2" s="5">
        <v>6490</v>
      </c>
      <c r="E2" s="5">
        <v>5940</v>
      </c>
      <c r="F2" s="5">
        <v>8300</v>
      </c>
      <c r="G2" s="5">
        <f>14000+6500</f>
        <v>20500</v>
      </c>
      <c r="H2" s="5">
        <v>5290</v>
      </c>
      <c r="I2" s="5">
        <f>16000+2940</f>
        <v>18940</v>
      </c>
      <c r="J2" s="13">
        <v>1620</v>
      </c>
      <c r="K2" s="5">
        <v>4240</v>
      </c>
      <c r="L2" s="5">
        <v>7120</v>
      </c>
      <c r="M2" s="5">
        <v>9430</v>
      </c>
      <c r="N2" s="5">
        <v>5310</v>
      </c>
      <c r="O2" s="5">
        <v>2970</v>
      </c>
      <c r="P2" s="11">
        <f>SUM(D2:O2)</f>
        <v>96150</v>
      </c>
    </row>
    <row r="3" spans="1:16">
      <c r="A3" s="20">
        <v>2</v>
      </c>
      <c r="B3" s="4" t="s">
        <v>20</v>
      </c>
      <c r="C3" s="4" t="s">
        <v>28</v>
      </c>
      <c r="D3" s="7">
        <v>1072890</v>
      </c>
      <c r="E3" s="5">
        <v>541380</v>
      </c>
      <c r="F3" s="5">
        <v>356310</v>
      </c>
      <c r="G3" s="5">
        <v>109090</v>
      </c>
      <c r="H3" s="5">
        <v>77790</v>
      </c>
      <c r="I3" s="7">
        <v>233150</v>
      </c>
      <c r="J3" s="7">
        <v>375720</v>
      </c>
      <c r="K3" s="14">
        <v>654760</v>
      </c>
      <c r="L3" s="14">
        <v>1317370</v>
      </c>
      <c r="M3" s="14">
        <v>1197520</v>
      </c>
      <c r="N3" s="14">
        <v>855370</v>
      </c>
      <c r="O3" s="14">
        <v>474190</v>
      </c>
      <c r="P3" s="11">
        <f t="shared" ref="P3:P30" si="0">SUM(D3:O3)</f>
        <v>7265540</v>
      </c>
    </row>
    <row r="4" spans="1:16">
      <c r="A4" s="20">
        <v>3</v>
      </c>
      <c r="B4" s="4" t="s">
        <v>21</v>
      </c>
      <c r="C4" s="4" t="s">
        <v>28</v>
      </c>
      <c r="D4" s="5">
        <v>99010</v>
      </c>
      <c r="E4" s="5">
        <v>78900</v>
      </c>
      <c r="F4" s="5">
        <v>104560</v>
      </c>
      <c r="G4" s="5">
        <v>69640</v>
      </c>
      <c r="H4" s="7">
        <v>68540</v>
      </c>
      <c r="I4" s="7">
        <v>108470</v>
      </c>
      <c r="J4" s="7">
        <v>111520</v>
      </c>
      <c r="K4" s="5">
        <v>57340</v>
      </c>
      <c r="L4" s="5">
        <v>39690</v>
      </c>
      <c r="M4" s="5">
        <v>36740</v>
      </c>
      <c r="N4" s="5">
        <v>74670</v>
      </c>
      <c r="O4" s="5">
        <f>47580+3030</f>
        <v>50610</v>
      </c>
      <c r="P4" s="11">
        <f t="shared" si="0"/>
        <v>899690</v>
      </c>
    </row>
    <row r="5" spans="1:16">
      <c r="A5" s="20">
        <v>4</v>
      </c>
      <c r="B5" s="4" t="s">
        <v>22</v>
      </c>
      <c r="C5" s="4" t="s">
        <v>28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  <c r="M5" s="5">
        <v>0</v>
      </c>
      <c r="N5" s="5">
        <v>0</v>
      </c>
      <c r="O5" s="5">
        <v>0</v>
      </c>
      <c r="P5" s="11">
        <f t="shared" si="0"/>
        <v>0</v>
      </c>
    </row>
    <row r="6" spans="1:16">
      <c r="A6" s="20">
        <v>5</v>
      </c>
      <c r="B6" s="4" t="s">
        <v>23</v>
      </c>
      <c r="C6" s="4" t="s">
        <v>28</v>
      </c>
      <c r="D6" s="5">
        <v>0</v>
      </c>
      <c r="E6" s="5">
        <v>0</v>
      </c>
      <c r="F6" s="5">
        <v>0</v>
      </c>
      <c r="G6" s="5">
        <v>0</v>
      </c>
      <c r="H6" s="5">
        <v>0</v>
      </c>
      <c r="I6" s="5">
        <v>0</v>
      </c>
      <c r="J6" s="5">
        <v>0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P6" s="11">
        <f t="shared" si="0"/>
        <v>0</v>
      </c>
    </row>
    <row r="7" spans="1:16">
      <c r="A7" s="20">
        <v>6</v>
      </c>
      <c r="B7" s="4" t="s">
        <v>25</v>
      </c>
      <c r="C7" s="4" t="s">
        <v>1</v>
      </c>
      <c r="D7" s="5">
        <v>3000</v>
      </c>
      <c r="E7" s="5">
        <v>24240</v>
      </c>
      <c r="F7" s="5">
        <v>55830</v>
      </c>
      <c r="G7" s="5">
        <v>39380</v>
      </c>
      <c r="H7" s="5">
        <v>25360</v>
      </c>
      <c r="I7" s="5">
        <v>43120</v>
      </c>
      <c r="J7" s="5">
        <v>45270</v>
      </c>
      <c r="K7" s="5">
        <v>37740</v>
      </c>
      <c r="L7" s="5">
        <v>0</v>
      </c>
      <c r="M7" s="5">
        <v>0</v>
      </c>
      <c r="N7" s="5">
        <v>540</v>
      </c>
      <c r="O7" s="5">
        <v>1230</v>
      </c>
      <c r="P7" s="11">
        <f t="shared" si="0"/>
        <v>275710</v>
      </c>
    </row>
    <row r="8" spans="1:16">
      <c r="A8" s="20">
        <v>7</v>
      </c>
      <c r="B8" s="4" t="s">
        <v>26</v>
      </c>
      <c r="C8" s="4" t="s">
        <v>1</v>
      </c>
      <c r="D8" s="5">
        <v>10740</v>
      </c>
      <c r="E8" s="5">
        <v>10940</v>
      </c>
      <c r="F8" s="5">
        <v>7700</v>
      </c>
      <c r="G8" s="5">
        <v>2800</v>
      </c>
      <c r="H8" s="5">
        <v>1970</v>
      </c>
      <c r="I8" s="5">
        <v>5830</v>
      </c>
      <c r="J8" s="5">
        <v>0</v>
      </c>
      <c r="K8" s="5">
        <v>1100</v>
      </c>
      <c r="L8" s="5">
        <v>12440</v>
      </c>
      <c r="M8" s="5">
        <v>3100</v>
      </c>
      <c r="N8" s="5">
        <v>680</v>
      </c>
      <c r="O8" s="5">
        <v>3080</v>
      </c>
      <c r="P8" s="11">
        <f t="shared" si="0"/>
        <v>60380</v>
      </c>
    </row>
    <row r="9" spans="1:16">
      <c r="A9" s="20">
        <v>8</v>
      </c>
      <c r="B9" s="4" t="s">
        <v>24</v>
      </c>
      <c r="C9" s="4" t="s">
        <v>1</v>
      </c>
      <c r="D9" s="7">
        <v>1360</v>
      </c>
      <c r="E9" s="5">
        <v>960</v>
      </c>
      <c r="F9" s="5">
        <v>1050</v>
      </c>
      <c r="G9" s="5">
        <v>670</v>
      </c>
      <c r="H9" s="5">
        <v>0</v>
      </c>
      <c r="I9" s="5">
        <v>0</v>
      </c>
      <c r="J9" s="5">
        <v>0</v>
      </c>
      <c r="K9" s="5">
        <v>1500</v>
      </c>
      <c r="L9" s="5">
        <v>1120</v>
      </c>
      <c r="M9" s="5">
        <v>0</v>
      </c>
      <c r="N9" s="5">
        <v>1140</v>
      </c>
      <c r="O9" s="5">
        <v>0</v>
      </c>
      <c r="P9" s="11">
        <f t="shared" si="0"/>
        <v>7800</v>
      </c>
    </row>
    <row r="10" spans="1:16">
      <c r="A10" s="20">
        <v>9</v>
      </c>
      <c r="B10" s="4" t="s">
        <v>29</v>
      </c>
      <c r="C10" s="4" t="s">
        <v>2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0</v>
      </c>
      <c r="P10" s="11">
        <f t="shared" si="0"/>
        <v>0</v>
      </c>
    </row>
    <row r="11" spans="1:16">
      <c r="A11" s="20">
        <v>10</v>
      </c>
      <c r="B11" s="4" t="s">
        <v>30</v>
      </c>
      <c r="C11" s="4" t="s">
        <v>3</v>
      </c>
      <c r="D11" s="5">
        <v>7400</v>
      </c>
      <c r="E11" s="5">
        <v>7380</v>
      </c>
      <c r="F11" s="5">
        <v>12740</v>
      </c>
      <c r="G11" s="5">
        <v>17070</v>
      </c>
      <c r="H11" s="5">
        <v>14900</v>
      </c>
      <c r="I11" s="5">
        <v>20880</v>
      </c>
      <c r="J11" s="5">
        <v>32890</v>
      </c>
      <c r="K11" s="5">
        <v>13860</v>
      </c>
      <c r="L11" s="5">
        <v>6100</v>
      </c>
      <c r="M11" s="5">
        <v>7290</v>
      </c>
      <c r="N11" s="5">
        <f>4820+20</f>
        <v>4840</v>
      </c>
      <c r="O11" s="5">
        <v>2210</v>
      </c>
      <c r="P11" s="11">
        <f t="shared" si="0"/>
        <v>147560</v>
      </c>
    </row>
    <row r="12" spans="1:16">
      <c r="A12" s="20">
        <v>11</v>
      </c>
      <c r="B12" s="4" t="s">
        <v>31</v>
      </c>
      <c r="C12" s="4" t="s">
        <v>3</v>
      </c>
      <c r="D12" s="5">
        <v>610940</v>
      </c>
      <c r="E12" s="5">
        <v>1168790</v>
      </c>
      <c r="F12" s="15">
        <v>1126340</v>
      </c>
      <c r="G12" s="5">
        <v>1262390</v>
      </c>
      <c r="H12" s="5">
        <v>1223660</v>
      </c>
      <c r="I12" s="5">
        <v>1156230</v>
      </c>
      <c r="J12" s="5">
        <v>730030</v>
      </c>
      <c r="K12" s="5">
        <v>425060</v>
      </c>
      <c r="L12" s="5">
        <v>306300</v>
      </c>
      <c r="M12" s="5">
        <f>236140+494880</f>
        <v>731020</v>
      </c>
      <c r="N12" s="5">
        <f>350910+239960</f>
        <v>590870</v>
      </c>
      <c r="O12" s="5">
        <v>227790</v>
      </c>
      <c r="P12" s="11">
        <f t="shared" si="0"/>
        <v>9559420</v>
      </c>
    </row>
    <row r="13" spans="1:16">
      <c r="A13" s="20">
        <v>12</v>
      </c>
      <c r="B13" s="4" t="s">
        <v>32</v>
      </c>
      <c r="C13" s="4" t="s">
        <v>3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0</v>
      </c>
      <c r="M13" s="5">
        <v>0</v>
      </c>
      <c r="N13" s="5">
        <v>0</v>
      </c>
      <c r="O13" s="5">
        <v>0</v>
      </c>
      <c r="P13" s="11">
        <f t="shared" si="0"/>
        <v>0</v>
      </c>
    </row>
    <row r="14" spans="1:16">
      <c r="A14" s="20">
        <v>13</v>
      </c>
      <c r="B14" s="4" t="s">
        <v>33</v>
      </c>
      <c r="C14" s="4" t="s">
        <v>3</v>
      </c>
      <c r="D14" s="5">
        <v>0</v>
      </c>
      <c r="E14" s="5">
        <v>330</v>
      </c>
      <c r="F14" s="5">
        <v>3330</v>
      </c>
      <c r="G14" s="5">
        <v>0</v>
      </c>
      <c r="H14" s="5">
        <v>390</v>
      </c>
      <c r="I14" s="5">
        <v>300</v>
      </c>
      <c r="J14" s="5">
        <v>0</v>
      </c>
      <c r="K14" s="5">
        <v>300</v>
      </c>
      <c r="L14" s="5">
        <v>9040</v>
      </c>
      <c r="M14" s="5">
        <v>12170</v>
      </c>
      <c r="N14" s="5">
        <v>6550</v>
      </c>
      <c r="O14" s="5">
        <f>7150+1000</f>
        <v>8150</v>
      </c>
      <c r="P14" s="11">
        <f t="shared" si="0"/>
        <v>40560</v>
      </c>
    </row>
    <row r="15" spans="1:16">
      <c r="A15" s="20">
        <v>14</v>
      </c>
      <c r="B15" s="4" t="s">
        <v>34</v>
      </c>
      <c r="C15" s="4" t="s">
        <v>3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0</v>
      </c>
      <c r="M15" s="5">
        <v>0</v>
      </c>
      <c r="N15" s="5">
        <v>0</v>
      </c>
      <c r="O15" s="5">
        <v>0</v>
      </c>
      <c r="P15" s="11">
        <f t="shared" si="0"/>
        <v>0</v>
      </c>
    </row>
    <row r="16" spans="1:16">
      <c r="A16" s="20">
        <v>15</v>
      </c>
      <c r="B16" s="4" t="s">
        <v>35</v>
      </c>
      <c r="C16" s="4" t="s">
        <v>3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>
        <v>0</v>
      </c>
      <c r="N16" s="5">
        <v>0</v>
      </c>
      <c r="O16" s="5">
        <v>0</v>
      </c>
      <c r="P16" s="11">
        <f t="shared" si="0"/>
        <v>0</v>
      </c>
    </row>
    <row r="17" spans="1:16">
      <c r="A17" s="20">
        <v>16</v>
      </c>
      <c r="B17" s="4" t="s">
        <v>36</v>
      </c>
      <c r="C17" s="4" t="s">
        <v>3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11">
        <f t="shared" si="0"/>
        <v>0</v>
      </c>
    </row>
    <row r="18" spans="1:16">
      <c r="A18" s="20">
        <v>17</v>
      </c>
      <c r="B18" s="4" t="s">
        <v>37</v>
      </c>
      <c r="C18" s="4" t="s">
        <v>4</v>
      </c>
      <c r="D18" s="5">
        <v>1892800</v>
      </c>
      <c r="E18" s="5">
        <v>2461480</v>
      </c>
      <c r="F18" s="5">
        <v>2982220</v>
      </c>
      <c r="G18" s="5">
        <v>2982060</v>
      </c>
      <c r="H18" s="5">
        <v>2856340</v>
      </c>
      <c r="I18" s="5">
        <v>2467200</v>
      </c>
      <c r="J18" s="5">
        <v>2814400</v>
      </c>
      <c r="K18" s="5">
        <v>3103500</v>
      </c>
      <c r="L18" s="5">
        <v>2197060</v>
      </c>
      <c r="M18" s="5">
        <v>2154450</v>
      </c>
      <c r="N18" s="5">
        <v>1661610</v>
      </c>
      <c r="O18" s="5">
        <v>1366990</v>
      </c>
      <c r="P18" s="11">
        <f t="shared" si="0"/>
        <v>28940110</v>
      </c>
    </row>
    <row r="19" spans="1:16">
      <c r="A19" s="20">
        <v>18</v>
      </c>
      <c r="B19" s="4" t="s">
        <v>38</v>
      </c>
      <c r="C19" s="4" t="s">
        <v>4</v>
      </c>
      <c r="D19" s="5">
        <v>10950</v>
      </c>
      <c r="E19" s="5">
        <v>4830</v>
      </c>
      <c r="F19" s="5">
        <v>17760</v>
      </c>
      <c r="G19" s="5">
        <v>10230</v>
      </c>
      <c r="H19" s="5">
        <v>9220</v>
      </c>
      <c r="I19" s="5">
        <v>9430</v>
      </c>
      <c r="J19" s="5">
        <v>8470</v>
      </c>
      <c r="K19" s="5">
        <v>58420</v>
      </c>
      <c r="L19" s="5">
        <v>2580</v>
      </c>
      <c r="M19" s="5">
        <v>3130</v>
      </c>
      <c r="N19" s="5">
        <v>6170</v>
      </c>
      <c r="O19" s="5">
        <v>29580</v>
      </c>
      <c r="P19" s="11">
        <f t="shared" si="0"/>
        <v>170770</v>
      </c>
    </row>
    <row r="20" spans="1:16">
      <c r="A20" s="20">
        <v>19</v>
      </c>
      <c r="B20" s="4" t="s">
        <v>39</v>
      </c>
      <c r="C20" s="4" t="s">
        <v>4</v>
      </c>
      <c r="D20" s="5">
        <v>0</v>
      </c>
      <c r="E20" s="5">
        <v>0</v>
      </c>
      <c r="F20" s="5">
        <v>0</v>
      </c>
      <c r="G20" s="5">
        <v>0</v>
      </c>
      <c r="H20" s="5">
        <v>0</v>
      </c>
      <c r="I20" s="5">
        <v>0</v>
      </c>
      <c r="J20" s="5">
        <v>0</v>
      </c>
      <c r="K20" s="5">
        <v>0</v>
      </c>
      <c r="L20" s="5">
        <v>0</v>
      </c>
      <c r="M20" s="5">
        <v>0</v>
      </c>
      <c r="N20" s="5">
        <v>0</v>
      </c>
      <c r="O20" s="5">
        <v>0</v>
      </c>
      <c r="P20" s="11">
        <f t="shared" si="0"/>
        <v>0</v>
      </c>
    </row>
    <row r="21" spans="1:16">
      <c r="A21" s="20">
        <v>20</v>
      </c>
      <c r="B21" s="4" t="s">
        <v>40</v>
      </c>
      <c r="C21" s="4" t="s">
        <v>4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0</v>
      </c>
      <c r="K21" s="5">
        <v>0</v>
      </c>
      <c r="L21" s="5">
        <v>0</v>
      </c>
      <c r="M21" s="5">
        <v>0</v>
      </c>
      <c r="N21" s="5">
        <v>0</v>
      </c>
      <c r="O21" s="5">
        <v>0</v>
      </c>
      <c r="P21" s="11">
        <f t="shared" si="0"/>
        <v>0</v>
      </c>
    </row>
    <row r="22" spans="1:16">
      <c r="A22" s="20">
        <v>21</v>
      </c>
      <c r="B22" s="4" t="s">
        <v>41</v>
      </c>
      <c r="C22" s="4" t="s">
        <v>5</v>
      </c>
      <c r="D22" s="5">
        <v>536830</v>
      </c>
      <c r="E22" s="5">
        <v>276060</v>
      </c>
      <c r="F22" s="5">
        <v>228430</v>
      </c>
      <c r="G22" s="5">
        <v>364120</v>
      </c>
      <c r="H22" s="5">
        <v>718900</v>
      </c>
      <c r="I22" s="5">
        <v>800350</v>
      </c>
      <c r="J22" s="5">
        <f>1371760+1000</f>
        <v>1372760</v>
      </c>
      <c r="K22" s="5">
        <v>677020</v>
      </c>
      <c r="L22" s="5">
        <f>433860+1000</f>
        <v>434860</v>
      </c>
      <c r="M22" s="5">
        <v>567810</v>
      </c>
      <c r="N22" s="5">
        <v>387990</v>
      </c>
      <c r="O22" s="5">
        <v>536830</v>
      </c>
      <c r="P22" s="11">
        <f t="shared" si="0"/>
        <v>6901960</v>
      </c>
    </row>
    <row r="23" spans="1:16">
      <c r="A23" s="20">
        <v>22</v>
      </c>
      <c r="B23" s="4" t="s">
        <v>42</v>
      </c>
      <c r="C23" s="4" t="s">
        <v>5</v>
      </c>
      <c r="D23" s="12">
        <v>213950</v>
      </c>
      <c r="E23" s="16">
        <v>170730</v>
      </c>
      <c r="F23" s="16">
        <v>200510</v>
      </c>
      <c r="G23" s="12">
        <v>414060</v>
      </c>
      <c r="H23" s="12">
        <v>581960</v>
      </c>
      <c r="I23" s="12">
        <v>414270</v>
      </c>
      <c r="J23" s="12">
        <v>909010</v>
      </c>
      <c r="K23" s="12">
        <v>410310</v>
      </c>
      <c r="L23" s="12">
        <v>314760</v>
      </c>
      <c r="M23" s="12">
        <v>274330</v>
      </c>
      <c r="N23" s="12">
        <v>233020</v>
      </c>
      <c r="O23" s="12">
        <f>212780+90290</f>
        <v>303070</v>
      </c>
      <c r="P23" s="11">
        <f t="shared" si="0"/>
        <v>4439980</v>
      </c>
    </row>
    <row r="24" spans="1:16">
      <c r="A24" s="20">
        <v>23</v>
      </c>
      <c r="B24" s="4" t="s">
        <v>43</v>
      </c>
      <c r="C24" s="4" t="s">
        <v>6</v>
      </c>
      <c r="D24" s="5">
        <v>0</v>
      </c>
      <c r="E24" s="5">
        <v>4230</v>
      </c>
      <c r="F24" s="5">
        <v>790</v>
      </c>
      <c r="G24" s="5">
        <v>10040</v>
      </c>
      <c r="H24" s="5">
        <v>13630</v>
      </c>
      <c r="I24" s="5">
        <v>8760</v>
      </c>
      <c r="J24" s="5">
        <v>37710</v>
      </c>
      <c r="K24" s="5">
        <v>24420</v>
      </c>
      <c r="L24" s="5">
        <v>19700</v>
      </c>
      <c r="M24" s="5">
        <v>30990</v>
      </c>
      <c r="N24" s="5">
        <v>35460</v>
      </c>
      <c r="O24" s="5">
        <v>16420</v>
      </c>
      <c r="P24" s="11">
        <f t="shared" si="0"/>
        <v>202150</v>
      </c>
    </row>
    <row r="25" spans="1:16">
      <c r="A25" s="20">
        <v>24</v>
      </c>
      <c r="B25" s="4" t="s">
        <v>44</v>
      </c>
      <c r="C25" s="4" t="s">
        <v>6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11">
        <f t="shared" si="0"/>
        <v>0</v>
      </c>
    </row>
    <row r="26" spans="1:16">
      <c r="A26" s="20">
        <v>25</v>
      </c>
      <c r="B26" s="4" t="s">
        <v>45</v>
      </c>
      <c r="C26" s="4" t="s">
        <v>7</v>
      </c>
      <c r="D26" s="5">
        <v>37470</v>
      </c>
      <c r="E26" s="5">
        <v>34290</v>
      </c>
      <c r="F26" s="5">
        <v>101970</v>
      </c>
      <c r="G26" s="5">
        <v>33440</v>
      </c>
      <c r="H26" s="5">
        <v>24210</v>
      </c>
      <c r="I26" s="5">
        <v>45620</v>
      </c>
      <c r="J26" s="5">
        <v>41980</v>
      </c>
      <c r="K26" s="5">
        <v>34490</v>
      </c>
      <c r="L26" s="5">
        <v>41620</v>
      </c>
      <c r="M26" s="5">
        <v>63570</v>
      </c>
      <c r="N26" s="5">
        <v>44130</v>
      </c>
      <c r="O26" s="5">
        <v>19120</v>
      </c>
      <c r="P26" s="11">
        <f t="shared" si="0"/>
        <v>521910</v>
      </c>
    </row>
    <row r="27" spans="1:16">
      <c r="A27" s="20">
        <v>26</v>
      </c>
      <c r="B27" s="4" t="s">
        <v>46</v>
      </c>
      <c r="C27" s="4" t="s">
        <v>7</v>
      </c>
      <c r="D27" s="5">
        <v>0</v>
      </c>
      <c r="E27" s="5">
        <v>0</v>
      </c>
      <c r="F27" s="5">
        <v>0</v>
      </c>
      <c r="G27" s="5">
        <v>0</v>
      </c>
      <c r="H27" s="5">
        <v>3000</v>
      </c>
      <c r="I27" s="5">
        <v>0</v>
      </c>
      <c r="J27" s="5">
        <v>0</v>
      </c>
      <c r="K27" s="5">
        <v>0</v>
      </c>
      <c r="L27" s="5">
        <v>0</v>
      </c>
      <c r="M27" s="5">
        <v>0</v>
      </c>
      <c r="N27" s="5">
        <v>0</v>
      </c>
      <c r="O27" s="5">
        <v>0</v>
      </c>
      <c r="P27" s="11">
        <f t="shared" si="0"/>
        <v>3000</v>
      </c>
    </row>
    <row r="28" spans="1:16">
      <c r="A28" s="20">
        <v>27</v>
      </c>
      <c r="B28" s="4" t="s">
        <v>47</v>
      </c>
      <c r="C28" s="4" t="s">
        <v>7</v>
      </c>
      <c r="D28" s="5">
        <v>260</v>
      </c>
      <c r="E28" s="5">
        <v>1380</v>
      </c>
      <c r="F28" s="5">
        <v>3310</v>
      </c>
      <c r="G28" s="5">
        <v>8940</v>
      </c>
      <c r="H28" s="5">
        <v>4120</v>
      </c>
      <c r="I28" s="5">
        <v>720</v>
      </c>
      <c r="J28" s="5">
        <v>690</v>
      </c>
      <c r="K28" s="5">
        <v>660</v>
      </c>
      <c r="L28" s="5">
        <v>1180</v>
      </c>
      <c r="M28" s="5">
        <v>600</v>
      </c>
      <c r="N28" s="5">
        <v>300</v>
      </c>
      <c r="O28" s="5">
        <v>0</v>
      </c>
      <c r="P28" s="11">
        <f t="shared" si="0"/>
        <v>22160</v>
      </c>
    </row>
    <row r="29" spans="1:16">
      <c r="A29" s="20">
        <v>28</v>
      </c>
      <c r="B29" s="4" t="s">
        <v>48</v>
      </c>
      <c r="C29" s="4" t="s">
        <v>8</v>
      </c>
      <c r="D29" s="5">
        <v>0</v>
      </c>
      <c r="E29" s="5">
        <v>15880</v>
      </c>
      <c r="F29" s="5">
        <v>95750</v>
      </c>
      <c r="G29" s="5">
        <v>48650</v>
      </c>
      <c r="H29" s="5">
        <v>17940</v>
      </c>
      <c r="I29" s="5">
        <v>27680</v>
      </c>
      <c r="J29" s="5">
        <v>12060</v>
      </c>
      <c r="K29" s="5">
        <v>0</v>
      </c>
      <c r="L29" s="5">
        <v>0</v>
      </c>
      <c r="M29" s="5"/>
      <c r="N29" s="5">
        <v>0</v>
      </c>
      <c r="O29" s="5">
        <v>0</v>
      </c>
      <c r="P29" s="11">
        <f t="shared" si="0"/>
        <v>217960</v>
      </c>
    </row>
    <row r="30" spans="1:16">
      <c r="A30" s="20">
        <v>29</v>
      </c>
      <c r="B30" s="4" t="s">
        <v>49</v>
      </c>
      <c r="C30" s="4" t="s">
        <v>8</v>
      </c>
      <c r="D30" s="5">
        <v>0</v>
      </c>
      <c r="E30" s="5">
        <v>0</v>
      </c>
      <c r="F30" s="5">
        <v>0</v>
      </c>
      <c r="G30" s="5">
        <v>0</v>
      </c>
      <c r="H30" s="5">
        <v>0</v>
      </c>
      <c r="I30" s="5">
        <v>0</v>
      </c>
      <c r="J30" s="5">
        <v>0</v>
      </c>
      <c r="K30" s="5">
        <v>0</v>
      </c>
      <c r="L30" s="5">
        <v>0</v>
      </c>
      <c r="M30" s="5">
        <v>0</v>
      </c>
      <c r="N30" s="5">
        <v>0</v>
      </c>
      <c r="O30" s="5">
        <v>0</v>
      </c>
      <c r="P30" s="11">
        <f t="shared" si="0"/>
        <v>0</v>
      </c>
    </row>
    <row r="31" spans="1:16">
      <c r="A31" s="20">
        <v>30</v>
      </c>
      <c r="B31" s="4" t="s">
        <v>56</v>
      </c>
      <c r="C31" s="4" t="s">
        <v>9</v>
      </c>
      <c r="D31" s="5">
        <v>144780</v>
      </c>
      <c r="E31" s="5">
        <v>110760</v>
      </c>
      <c r="F31" s="5">
        <v>136110</v>
      </c>
      <c r="G31" s="5">
        <v>143700</v>
      </c>
      <c r="H31" s="5">
        <v>93760</v>
      </c>
      <c r="I31" s="5">
        <v>74710</v>
      </c>
      <c r="J31" s="5">
        <v>94410</v>
      </c>
      <c r="K31" s="5">
        <v>80910</v>
      </c>
      <c r="L31" s="5">
        <v>41390</v>
      </c>
      <c r="M31" s="5">
        <v>43840</v>
      </c>
      <c r="N31" s="5">
        <v>0</v>
      </c>
      <c r="O31" s="5">
        <v>0</v>
      </c>
      <c r="P31" s="11">
        <f t="shared" ref="P31:P63" si="1">SUM(D31:O31)</f>
        <v>964370</v>
      </c>
    </row>
    <row r="32" spans="1:16">
      <c r="A32" s="20">
        <v>31</v>
      </c>
      <c r="B32" s="4" t="s">
        <v>55</v>
      </c>
      <c r="C32" s="4" t="s">
        <v>9</v>
      </c>
      <c r="D32" s="5">
        <v>175520</v>
      </c>
      <c r="E32" s="5">
        <v>139990</v>
      </c>
      <c r="F32" s="5">
        <v>139730</v>
      </c>
      <c r="G32" s="5">
        <v>169010</v>
      </c>
      <c r="H32" s="5">
        <v>129980</v>
      </c>
      <c r="I32" s="5">
        <v>86370</v>
      </c>
      <c r="J32" s="5">
        <v>107320</v>
      </c>
      <c r="K32" s="5">
        <v>73090</v>
      </c>
      <c r="L32" s="5">
        <v>12620</v>
      </c>
      <c r="M32" s="5">
        <v>0</v>
      </c>
      <c r="N32" s="5">
        <v>0</v>
      </c>
      <c r="O32" s="5">
        <v>0</v>
      </c>
      <c r="P32" s="11">
        <f t="shared" si="1"/>
        <v>1033630</v>
      </c>
    </row>
    <row r="33" spans="1:16">
      <c r="A33" s="20">
        <v>32</v>
      </c>
      <c r="B33" s="4" t="s">
        <v>54</v>
      </c>
      <c r="C33" s="4" t="s">
        <v>9</v>
      </c>
      <c r="D33" s="5">
        <v>0</v>
      </c>
      <c r="E33" s="5">
        <v>0</v>
      </c>
      <c r="F33" s="5">
        <v>7820</v>
      </c>
      <c r="G33" s="5">
        <v>7540</v>
      </c>
      <c r="H33" s="5">
        <v>5120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11">
        <f t="shared" si="1"/>
        <v>20480</v>
      </c>
    </row>
    <row r="34" spans="1:16">
      <c r="A34" s="20">
        <v>33</v>
      </c>
      <c r="B34" s="4" t="s">
        <v>53</v>
      </c>
      <c r="C34" s="4" t="s">
        <v>9</v>
      </c>
      <c r="D34" s="5">
        <v>0</v>
      </c>
      <c r="E34" s="5">
        <v>0</v>
      </c>
      <c r="F34" s="5">
        <v>9330</v>
      </c>
      <c r="G34" s="5">
        <v>9670</v>
      </c>
      <c r="H34" s="5">
        <v>6710</v>
      </c>
      <c r="I34" s="5">
        <v>7880</v>
      </c>
      <c r="J34" s="5">
        <v>6240</v>
      </c>
      <c r="K34" s="5">
        <v>5030</v>
      </c>
      <c r="L34" s="5">
        <v>3140</v>
      </c>
      <c r="M34" s="5">
        <v>4030</v>
      </c>
      <c r="N34" s="5">
        <v>0</v>
      </c>
      <c r="O34" s="5">
        <v>2580</v>
      </c>
      <c r="P34" s="11">
        <f t="shared" si="1"/>
        <v>54610</v>
      </c>
    </row>
    <row r="35" spans="1:16">
      <c r="A35" s="20">
        <v>34</v>
      </c>
      <c r="B35" s="4" t="s">
        <v>52</v>
      </c>
      <c r="C35" s="4" t="s">
        <v>9</v>
      </c>
      <c r="D35" s="5">
        <v>0</v>
      </c>
      <c r="E35" s="5">
        <v>0</v>
      </c>
      <c r="F35" s="5">
        <v>0</v>
      </c>
      <c r="G35" s="5">
        <v>1030</v>
      </c>
      <c r="H35" s="5">
        <v>0</v>
      </c>
      <c r="I35" s="5">
        <v>1950</v>
      </c>
      <c r="J35" s="5">
        <v>0</v>
      </c>
      <c r="K35" s="5">
        <v>1090</v>
      </c>
      <c r="L35" s="5">
        <v>690</v>
      </c>
      <c r="M35" s="5">
        <v>1660</v>
      </c>
      <c r="N35" s="5">
        <v>540</v>
      </c>
      <c r="O35" s="5">
        <v>420</v>
      </c>
      <c r="P35" s="11">
        <f t="shared" si="1"/>
        <v>7380</v>
      </c>
    </row>
    <row r="36" spans="1:16">
      <c r="A36" s="20">
        <v>35</v>
      </c>
      <c r="B36" s="4" t="s">
        <v>51</v>
      </c>
      <c r="C36" s="4" t="s">
        <v>9</v>
      </c>
      <c r="D36" s="5">
        <v>525330</v>
      </c>
      <c r="E36" s="5">
        <v>341460</v>
      </c>
      <c r="F36" s="5">
        <f>514910+160</f>
        <v>515070</v>
      </c>
      <c r="G36" s="5">
        <v>513970</v>
      </c>
      <c r="H36" s="5">
        <v>417210</v>
      </c>
      <c r="I36" s="5">
        <v>417120</v>
      </c>
      <c r="J36" s="5">
        <v>647820</v>
      </c>
      <c r="K36" s="5">
        <v>928500</v>
      </c>
      <c r="L36" s="5">
        <v>479730</v>
      </c>
      <c r="M36" s="5">
        <v>307800</v>
      </c>
      <c r="N36" s="5">
        <v>357120</v>
      </c>
      <c r="O36" s="5">
        <v>390120</v>
      </c>
      <c r="P36" s="11">
        <f t="shared" si="1"/>
        <v>5841250</v>
      </c>
    </row>
    <row r="37" spans="1:16">
      <c r="A37" s="20">
        <v>36</v>
      </c>
      <c r="B37" s="4" t="s">
        <v>50</v>
      </c>
      <c r="C37" s="4" t="s">
        <v>10</v>
      </c>
      <c r="D37" s="5">
        <v>194040</v>
      </c>
      <c r="E37" s="5">
        <v>6060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112830</v>
      </c>
      <c r="M37" s="5">
        <v>385340</v>
      </c>
      <c r="N37" s="5">
        <v>342600</v>
      </c>
      <c r="O37" s="5">
        <v>132180</v>
      </c>
      <c r="P37" s="11">
        <f t="shared" si="1"/>
        <v>1173050</v>
      </c>
    </row>
    <row r="38" spans="1:16">
      <c r="A38" s="20">
        <v>37</v>
      </c>
      <c r="B38" s="4" t="s">
        <v>82</v>
      </c>
      <c r="C38" s="4" t="s">
        <v>11</v>
      </c>
      <c r="D38" s="5">
        <v>3460</v>
      </c>
      <c r="E38" s="5">
        <v>1470</v>
      </c>
      <c r="F38" s="5">
        <v>4730</v>
      </c>
      <c r="G38" s="5">
        <v>2920</v>
      </c>
      <c r="H38" s="5">
        <v>4950</v>
      </c>
      <c r="I38" s="12">
        <v>0</v>
      </c>
      <c r="J38" s="5">
        <v>24990</v>
      </c>
      <c r="K38" s="5">
        <v>2640</v>
      </c>
      <c r="L38" s="5">
        <v>860</v>
      </c>
      <c r="M38" s="5">
        <v>540</v>
      </c>
      <c r="N38" s="5">
        <v>1070</v>
      </c>
      <c r="O38" s="5">
        <v>1060</v>
      </c>
      <c r="P38" s="11">
        <f>SUM(D38:O38)</f>
        <v>48690</v>
      </c>
    </row>
    <row r="39" spans="1:16">
      <c r="A39" s="20">
        <v>38</v>
      </c>
      <c r="B39" s="4" t="s">
        <v>65</v>
      </c>
      <c r="C39" s="4" t="s">
        <v>11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11">
        <f t="shared" si="1"/>
        <v>0</v>
      </c>
    </row>
    <row r="40" spans="1:16">
      <c r="A40" s="20">
        <v>39</v>
      </c>
      <c r="B40" s="4" t="s">
        <v>64</v>
      </c>
      <c r="C40" s="4" t="s">
        <v>11</v>
      </c>
      <c r="D40" s="5">
        <v>330</v>
      </c>
      <c r="E40" s="5">
        <v>270</v>
      </c>
      <c r="F40" s="5">
        <v>0</v>
      </c>
      <c r="G40" s="5">
        <v>0</v>
      </c>
      <c r="H40" s="5">
        <v>0</v>
      </c>
      <c r="I40" s="5">
        <v>0</v>
      </c>
      <c r="J40" s="5"/>
      <c r="K40" s="5"/>
      <c r="L40" s="5"/>
      <c r="M40" s="5">
        <v>0</v>
      </c>
      <c r="N40" s="5">
        <v>0</v>
      </c>
      <c r="O40" s="5">
        <v>0</v>
      </c>
      <c r="P40" s="11">
        <f t="shared" si="1"/>
        <v>600</v>
      </c>
    </row>
    <row r="41" spans="1:16">
      <c r="A41" s="20">
        <v>40</v>
      </c>
      <c r="B41" s="4" t="s">
        <v>63</v>
      </c>
      <c r="C41" s="4" t="s">
        <v>11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0</v>
      </c>
      <c r="K41" s="5">
        <v>0</v>
      </c>
      <c r="L41" s="5">
        <v>0</v>
      </c>
      <c r="M41" s="5">
        <v>0</v>
      </c>
      <c r="N41" s="5">
        <v>0</v>
      </c>
      <c r="O41" s="5">
        <v>0</v>
      </c>
      <c r="P41" s="11">
        <f t="shared" si="1"/>
        <v>0</v>
      </c>
    </row>
    <row r="42" spans="1:16">
      <c r="A42" s="20">
        <v>41</v>
      </c>
      <c r="B42" s="4" t="s">
        <v>62</v>
      </c>
      <c r="C42" s="4" t="s">
        <v>11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0</v>
      </c>
      <c r="K42" s="5">
        <v>0</v>
      </c>
      <c r="L42" s="5">
        <v>0</v>
      </c>
      <c r="M42" s="5">
        <v>0</v>
      </c>
      <c r="N42" s="5">
        <v>0</v>
      </c>
      <c r="O42" s="5">
        <v>0</v>
      </c>
      <c r="P42" s="11">
        <f t="shared" si="1"/>
        <v>0</v>
      </c>
    </row>
    <row r="43" spans="1:16">
      <c r="A43" s="20">
        <v>42</v>
      </c>
      <c r="B43" s="4" t="s">
        <v>61</v>
      </c>
      <c r="C43" s="4" t="s">
        <v>11</v>
      </c>
      <c r="D43" s="5">
        <v>0</v>
      </c>
      <c r="E43" s="5">
        <v>0</v>
      </c>
      <c r="F43" s="5">
        <v>0</v>
      </c>
      <c r="G43" s="5">
        <v>0</v>
      </c>
      <c r="H43" s="5">
        <v>0</v>
      </c>
      <c r="I43" s="12">
        <v>0</v>
      </c>
      <c r="J43" s="5">
        <v>0</v>
      </c>
      <c r="K43" s="5">
        <v>0</v>
      </c>
      <c r="L43" s="5">
        <v>0</v>
      </c>
      <c r="M43" s="5">
        <v>0</v>
      </c>
      <c r="N43" s="5">
        <v>90</v>
      </c>
      <c r="O43" s="5">
        <v>0</v>
      </c>
      <c r="P43" s="11">
        <f t="shared" si="1"/>
        <v>90</v>
      </c>
    </row>
    <row r="44" spans="1:16">
      <c r="A44" s="20">
        <v>43</v>
      </c>
      <c r="B44" s="4" t="s">
        <v>60</v>
      </c>
      <c r="C44" s="4" t="s">
        <v>12</v>
      </c>
      <c r="D44" s="5">
        <v>55550</v>
      </c>
      <c r="E44" s="5">
        <v>79560</v>
      </c>
      <c r="F44" s="5">
        <v>114380</v>
      </c>
      <c r="G44" s="5">
        <v>83800</v>
      </c>
      <c r="H44" s="5">
        <v>62130</v>
      </c>
      <c r="I44" s="5">
        <v>60320</v>
      </c>
      <c r="J44" s="5">
        <v>25730</v>
      </c>
      <c r="K44" s="5">
        <v>57910</v>
      </c>
      <c r="L44" s="5">
        <v>68120</v>
      </c>
      <c r="M44" s="5">
        <v>101470</v>
      </c>
      <c r="N44" s="5">
        <v>67380</v>
      </c>
      <c r="O44" s="5">
        <f>48790+222000</f>
        <v>270790</v>
      </c>
      <c r="P44" s="11">
        <f t="shared" si="1"/>
        <v>1047140</v>
      </c>
    </row>
    <row r="45" spans="1:16">
      <c r="A45" s="20">
        <v>44</v>
      </c>
      <c r="B45" s="4" t="s">
        <v>59</v>
      </c>
      <c r="C45" s="4" t="s">
        <v>12</v>
      </c>
      <c r="D45" s="5">
        <v>0</v>
      </c>
      <c r="E45" s="5">
        <v>0</v>
      </c>
      <c r="F45" s="5">
        <v>180</v>
      </c>
      <c r="G45" s="5">
        <v>4780</v>
      </c>
      <c r="H45" s="5">
        <v>300</v>
      </c>
      <c r="I45" s="5">
        <v>0</v>
      </c>
      <c r="J45" s="5">
        <v>0</v>
      </c>
      <c r="K45" s="5">
        <v>180</v>
      </c>
      <c r="L45" s="5">
        <v>0</v>
      </c>
      <c r="M45" s="5">
        <v>180</v>
      </c>
      <c r="N45" s="5">
        <v>300</v>
      </c>
      <c r="O45" s="5">
        <v>0</v>
      </c>
      <c r="P45" s="11">
        <f t="shared" si="1"/>
        <v>5920</v>
      </c>
    </row>
    <row r="46" spans="1:16">
      <c r="A46" s="20">
        <v>45</v>
      </c>
      <c r="B46" s="4" t="s">
        <v>58</v>
      </c>
      <c r="C46" s="4" t="s">
        <v>13</v>
      </c>
      <c r="D46" s="5">
        <v>0</v>
      </c>
      <c r="E46" s="5">
        <v>0</v>
      </c>
      <c r="F46" s="5">
        <v>0</v>
      </c>
      <c r="G46" s="5">
        <v>0</v>
      </c>
      <c r="H46" s="5">
        <v>0</v>
      </c>
      <c r="I46" s="5">
        <v>0</v>
      </c>
      <c r="J46" s="5">
        <v>0</v>
      </c>
      <c r="K46" s="5">
        <v>0</v>
      </c>
      <c r="L46" s="5">
        <v>0</v>
      </c>
      <c r="M46" s="5">
        <v>0</v>
      </c>
      <c r="N46" s="5">
        <v>0</v>
      </c>
      <c r="O46" s="5">
        <v>0</v>
      </c>
      <c r="P46" s="11">
        <f t="shared" si="1"/>
        <v>0</v>
      </c>
    </row>
    <row r="47" spans="1:16">
      <c r="A47" s="20">
        <v>46</v>
      </c>
      <c r="B47" s="4" t="s">
        <v>57</v>
      </c>
      <c r="C47" s="4" t="s">
        <v>13</v>
      </c>
      <c r="D47" s="5">
        <v>0</v>
      </c>
      <c r="E47" s="5">
        <v>0</v>
      </c>
      <c r="F47" s="5">
        <v>0</v>
      </c>
      <c r="G47" s="5">
        <v>0</v>
      </c>
      <c r="H47" s="7">
        <v>970</v>
      </c>
      <c r="I47" s="7">
        <v>1000</v>
      </c>
      <c r="J47" s="5">
        <v>1100</v>
      </c>
      <c r="K47" s="5">
        <v>880</v>
      </c>
      <c r="L47" s="5">
        <v>600</v>
      </c>
      <c r="M47" s="5">
        <v>530</v>
      </c>
      <c r="N47" s="5">
        <v>350</v>
      </c>
      <c r="O47" s="5">
        <v>410</v>
      </c>
      <c r="P47" s="11">
        <f t="shared" si="1"/>
        <v>5840</v>
      </c>
    </row>
    <row r="48" spans="1:16">
      <c r="A48" s="20">
        <v>47</v>
      </c>
      <c r="B48" s="4" t="s">
        <v>73</v>
      </c>
      <c r="C48" s="4" t="s">
        <v>14</v>
      </c>
      <c r="D48" s="5">
        <v>0</v>
      </c>
      <c r="E48" s="5">
        <v>0</v>
      </c>
      <c r="F48" s="5">
        <v>0</v>
      </c>
      <c r="G48" s="5">
        <v>1130</v>
      </c>
      <c r="H48" s="5">
        <v>270</v>
      </c>
      <c r="I48" s="5">
        <v>90</v>
      </c>
      <c r="J48" s="5">
        <v>0</v>
      </c>
      <c r="K48" s="5">
        <v>90</v>
      </c>
      <c r="L48" s="5">
        <v>0</v>
      </c>
      <c r="M48" s="5">
        <v>0</v>
      </c>
      <c r="N48" s="5">
        <v>0</v>
      </c>
      <c r="O48" s="5">
        <v>0</v>
      </c>
      <c r="P48" s="11">
        <f t="shared" si="1"/>
        <v>1580</v>
      </c>
    </row>
    <row r="49" spans="1:16">
      <c r="A49" s="20">
        <v>48</v>
      </c>
      <c r="B49" s="4" t="s">
        <v>72</v>
      </c>
      <c r="C49" s="4" t="s">
        <v>15</v>
      </c>
      <c r="D49" s="5">
        <v>217460</v>
      </c>
      <c r="E49" s="5">
        <v>274550</v>
      </c>
      <c r="F49" s="5">
        <v>273160</v>
      </c>
      <c r="G49" s="5">
        <v>192930</v>
      </c>
      <c r="H49" s="5">
        <v>179560</v>
      </c>
      <c r="I49" s="5">
        <v>134670</v>
      </c>
      <c r="J49" s="5">
        <v>73890</v>
      </c>
      <c r="K49" s="5">
        <v>48810</v>
      </c>
      <c r="L49" s="5">
        <v>21510</v>
      </c>
      <c r="M49" s="5">
        <v>0</v>
      </c>
      <c r="N49" s="5">
        <v>0</v>
      </c>
      <c r="O49" s="5">
        <v>61560</v>
      </c>
      <c r="P49" s="11">
        <f t="shared" si="1"/>
        <v>1478100</v>
      </c>
    </row>
    <row r="50" spans="1:16">
      <c r="A50" s="20">
        <v>49</v>
      </c>
      <c r="B50" s="8" t="s">
        <v>71</v>
      </c>
      <c r="C50" s="4" t="s">
        <v>15</v>
      </c>
      <c r="D50" s="5">
        <v>630</v>
      </c>
      <c r="E50" s="5">
        <v>4040</v>
      </c>
      <c r="F50" s="5">
        <v>1240</v>
      </c>
      <c r="G50" s="5">
        <v>6330</v>
      </c>
      <c r="H50" s="5">
        <v>3110</v>
      </c>
      <c r="I50" s="5">
        <v>4590</v>
      </c>
      <c r="J50" s="5">
        <v>5460</v>
      </c>
      <c r="K50" s="5">
        <v>1460</v>
      </c>
      <c r="L50" s="5">
        <v>1320</v>
      </c>
      <c r="M50" s="5">
        <v>690</v>
      </c>
      <c r="N50" s="5">
        <v>2580</v>
      </c>
      <c r="O50" s="5">
        <v>210</v>
      </c>
      <c r="P50" s="11">
        <f t="shared" si="1"/>
        <v>31660</v>
      </c>
    </row>
    <row r="51" spans="1:16">
      <c r="A51" s="20">
        <v>50</v>
      </c>
      <c r="B51" s="4" t="s">
        <v>70</v>
      </c>
      <c r="C51" s="4" t="s">
        <v>15</v>
      </c>
      <c r="D51" s="5">
        <v>5150</v>
      </c>
      <c r="E51" s="5">
        <v>4890</v>
      </c>
      <c r="F51" s="5">
        <f>50810+420</f>
        <v>51230</v>
      </c>
      <c r="G51" s="5">
        <v>45050</v>
      </c>
      <c r="H51" s="5">
        <v>29470</v>
      </c>
      <c r="I51" s="5">
        <v>22530</v>
      </c>
      <c r="J51" s="5">
        <v>22550</v>
      </c>
      <c r="K51" s="5">
        <v>7710</v>
      </c>
      <c r="L51" s="5">
        <v>7660</v>
      </c>
      <c r="M51" s="5">
        <v>9610</v>
      </c>
      <c r="N51" s="5">
        <v>9180</v>
      </c>
      <c r="O51" s="5">
        <v>5340</v>
      </c>
      <c r="P51" s="11">
        <f t="shared" si="1"/>
        <v>220370</v>
      </c>
    </row>
    <row r="52" spans="1:16">
      <c r="A52" s="20">
        <v>51</v>
      </c>
      <c r="B52" s="4" t="s">
        <v>69</v>
      </c>
      <c r="C52" s="4" t="s">
        <v>15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0</v>
      </c>
      <c r="N52" s="5">
        <v>0</v>
      </c>
      <c r="O52" s="5">
        <v>0</v>
      </c>
      <c r="P52" s="11">
        <f>SUM(D52:O52)</f>
        <v>0</v>
      </c>
    </row>
    <row r="53" spans="1:16">
      <c r="A53" s="20">
        <v>52</v>
      </c>
      <c r="B53" s="4" t="s">
        <v>68</v>
      </c>
      <c r="C53" s="4" t="s">
        <v>16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0</v>
      </c>
      <c r="N53" s="5">
        <v>0</v>
      </c>
      <c r="O53" s="5">
        <v>0</v>
      </c>
      <c r="P53" s="11">
        <f t="shared" si="1"/>
        <v>0</v>
      </c>
    </row>
    <row r="54" spans="1:16">
      <c r="A54" s="20">
        <v>53</v>
      </c>
      <c r="B54" s="4" t="s">
        <v>67</v>
      </c>
      <c r="C54" s="4" t="s">
        <v>16</v>
      </c>
      <c r="D54" s="5">
        <v>0</v>
      </c>
      <c r="E54" s="5">
        <f>5000+600</f>
        <v>5600</v>
      </c>
      <c r="F54" s="5">
        <v>400</v>
      </c>
      <c r="G54" s="5">
        <v>240</v>
      </c>
      <c r="H54" s="5">
        <v>240</v>
      </c>
      <c r="I54" s="5">
        <v>240</v>
      </c>
      <c r="J54" s="5">
        <v>0</v>
      </c>
      <c r="K54" s="5">
        <v>240</v>
      </c>
      <c r="L54" s="5">
        <v>210</v>
      </c>
      <c r="M54" s="5">
        <v>0</v>
      </c>
      <c r="N54" s="5">
        <v>0</v>
      </c>
      <c r="O54" s="5">
        <v>0</v>
      </c>
      <c r="P54" s="11">
        <f t="shared" si="1"/>
        <v>7170</v>
      </c>
    </row>
    <row r="55" spans="1:16">
      <c r="A55" s="20">
        <v>54</v>
      </c>
      <c r="B55" s="4" t="s">
        <v>66</v>
      </c>
      <c r="C55" s="4" t="s">
        <v>17</v>
      </c>
      <c r="D55" s="5">
        <v>149500</v>
      </c>
      <c r="E55" s="5">
        <v>362700</v>
      </c>
      <c r="F55" s="5">
        <v>705710</v>
      </c>
      <c r="G55" s="5">
        <v>666240</v>
      </c>
      <c r="H55" s="5">
        <v>359150</v>
      </c>
      <c r="I55" s="5">
        <v>0</v>
      </c>
      <c r="J55" s="5">
        <v>0</v>
      </c>
      <c r="K55" s="5">
        <v>0</v>
      </c>
      <c r="L55" s="5">
        <v>0</v>
      </c>
      <c r="M55" s="5">
        <v>88840</v>
      </c>
      <c r="N55" s="5">
        <v>248660</v>
      </c>
      <c r="O55" s="5">
        <v>287140</v>
      </c>
      <c r="P55" s="11">
        <f t="shared" si="1"/>
        <v>2867940</v>
      </c>
    </row>
    <row r="56" spans="1:16">
      <c r="A56" s="20">
        <v>55</v>
      </c>
      <c r="B56" s="4" t="s">
        <v>74</v>
      </c>
      <c r="C56" s="4" t="s">
        <v>17</v>
      </c>
      <c r="D56" s="5">
        <v>200</v>
      </c>
      <c r="E56" s="5">
        <v>0</v>
      </c>
      <c r="F56" s="5">
        <v>1300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0</v>
      </c>
      <c r="M56" s="5">
        <v>1000</v>
      </c>
      <c r="N56" s="5">
        <v>1000</v>
      </c>
      <c r="O56" s="5">
        <v>0</v>
      </c>
      <c r="P56" s="11">
        <f t="shared" si="1"/>
        <v>3500</v>
      </c>
    </row>
    <row r="57" spans="1:16">
      <c r="A57" s="20">
        <v>56</v>
      </c>
      <c r="B57" s="4" t="s">
        <v>75</v>
      </c>
      <c r="C57" s="4" t="s">
        <v>17</v>
      </c>
      <c r="D57" s="5">
        <v>0</v>
      </c>
      <c r="E57" s="5">
        <v>56600</v>
      </c>
      <c r="F57" s="5">
        <v>147850</v>
      </c>
      <c r="G57" s="5">
        <v>187090</v>
      </c>
      <c r="H57" s="5">
        <v>102080</v>
      </c>
      <c r="I57" s="5">
        <v>0</v>
      </c>
      <c r="J57" s="5">
        <v>0</v>
      </c>
      <c r="K57" s="5">
        <v>0</v>
      </c>
      <c r="L57" s="5">
        <v>0</v>
      </c>
      <c r="M57" s="5">
        <v>0</v>
      </c>
      <c r="N57" s="5">
        <v>0</v>
      </c>
      <c r="O57" s="5">
        <v>5000</v>
      </c>
      <c r="P57" s="6">
        <f t="shared" si="1"/>
        <v>498620</v>
      </c>
    </row>
    <row r="58" spans="1:16">
      <c r="A58" s="20">
        <v>57</v>
      </c>
      <c r="B58" s="4" t="s">
        <v>76</v>
      </c>
      <c r="C58" s="4" t="s">
        <v>17</v>
      </c>
      <c r="D58" s="5">
        <v>0</v>
      </c>
      <c r="E58" s="5">
        <v>0</v>
      </c>
      <c r="F58" s="5">
        <v>0</v>
      </c>
      <c r="G58" s="5">
        <v>0</v>
      </c>
      <c r="H58" s="5">
        <v>0</v>
      </c>
      <c r="I58" s="5">
        <v>0</v>
      </c>
      <c r="J58" s="5">
        <v>0</v>
      </c>
      <c r="K58" s="5">
        <v>0</v>
      </c>
      <c r="L58" s="5">
        <v>0</v>
      </c>
      <c r="M58" s="5">
        <v>0</v>
      </c>
      <c r="N58" s="5">
        <v>0</v>
      </c>
      <c r="O58" s="5">
        <v>0</v>
      </c>
      <c r="P58" s="6">
        <f t="shared" si="1"/>
        <v>0</v>
      </c>
    </row>
    <row r="59" spans="1:16">
      <c r="A59" s="20">
        <v>58</v>
      </c>
      <c r="B59" s="4" t="s">
        <v>77</v>
      </c>
      <c r="C59" s="4" t="s">
        <v>18</v>
      </c>
      <c r="D59" s="5">
        <v>28890</v>
      </c>
      <c r="E59" s="5">
        <v>31160</v>
      </c>
      <c r="F59" s="5">
        <v>48200</v>
      </c>
      <c r="G59" s="5">
        <v>44390</v>
      </c>
      <c r="H59" s="5">
        <v>34370</v>
      </c>
      <c r="I59" s="5">
        <v>41040</v>
      </c>
      <c r="J59" s="5">
        <v>37610</v>
      </c>
      <c r="K59" s="5">
        <v>37680</v>
      </c>
      <c r="L59" s="5">
        <v>31570</v>
      </c>
      <c r="M59" s="5">
        <v>25720</v>
      </c>
      <c r="N59" s="5">
        <v>19770</v>
      </c>
      <c r="O59" s="5">
        <v>22370</v>
      </c>
      <c r="P59" s="6">
        <f t="shared" si="1"/>
        <v>402770</v>
      </c>
    </row>
    <row r="60" spans="1:16">
      <c r="A60" s="20">
        <v>59</v>
      </c>
      <c r="B60" s="4" t="s">
        <v>78</v>
      </c>
      <c r="C60" s="4" t="s">
        <v>18</v>
      </c>
      <c r="D60" s="5">
        <v>708780</v>
      </c>
      <c r="E60" s="5">
        <v>1277500</v>
      </c>
      <c r="F60" s="5">
        <v>1346100</v>
      </c>
      <c r="G60" s="5">
        <v>1313200</v>
      </c>
      <c r="H60" s="5">
        <v>1111590</v>
      </c>
      <c r="I60" s="5">
        <v>591940</v>
      </c>
      <c r="J60" s="5">
        <v>419310</v>
      </c>
      <c r="K60" s="5">
        <v>411870</v>
      </c>
      <c r="L60" s="5">
        <v>375210</v>
      </c>
      <c r="M60" s="5">
        <v>711080</v>
      </c>
      <c r="N60" s="5">
        <v>665280</v>
      </c>
      <c r="O60" s="5">
        <v>679000</v>
      </c>
      <c r="P60" s="6">
        <f t="shared" si="1"/>
        <v>9610860</v>
      </c>
    </row>
    <row r="61" spans="1:16">
      <c r="A61" s="20">
        <v>60</v>
      </c>
      <c r="B61" s="4" t="s">
        <v>79</v>
      </c>
      <c r="C61" s="4" t="s">
        <v>18</v>
      </c>
      <c r="D61" s="5">
        <v>0</v>
      </c>
      <c r="E61" s="5">
        <v>0</v>
      </c>
      <c r="F61" s="5">
        <v>0</v>
      </c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0</v>
      </c>
      <c r="N61" s="5">
        <v>0</v>
      </c>
      <c r="O61" s="5">
        <v>0</v>
      </c>
      <c r="P61" s="6">
        <f t="shared" si="1"/>
        <v>0</v>
      </c>
    </row>
    <row r="62" spans="1:16">
      <c r="A62" s="20">
        <v>61</v>
      </c>
      <c r="B62" s="4" t="s">
        <v>80</v>
      </c>
      <c r="C62" s="4" t="s">
        <v>18</v>
      </c>
      <c r="D62" s="5">
        <v>97050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16260</v>
      </c>
      <c r="N62" s="5">
        <v>15260</v>
      </c>
      <c r="O62" s="5">
        <v>13820</v>
      </c>
      <c r="P62" s="6">
        <f t="shared" si="1"/>
        <v>142390</v>
      </c>
    </row>
    <row r="63" spans="1:16">
      <c r="A63" s="20">
        <v>62</v>
      </c>
      <c r="B63" s="4" t="s">
        <v>81</v>
      </c>
      <c r="C63" s="4" t="s">
        <v>18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6">
        <f t="shared" si="1"/>
        <v>0</v>
      </c>
    </row>
    <row r="64" spans="1:16">
      <c r="A64" s="20"/>
      <c r="B64" s="17"/>
      <c r="C64" s="17" t="s">
        <v>0</v>
      </c>
      <c r="D64" s="9">
        <f>SUM(D2:D63)</f>
        <v>6810760</v>
      </c>
      <c r="E64" s="9">
        <f>SUM(E2:E63)</f>
        <v>7504350</v>
      </c>
      <c r="F64" s="9">
        <f t="shared" ref="F64:P64" si="2">SUM(F2:F63)</f>
        <v>8809440</v>
      </c>
      <c r="G64" s="9">
        <f t="shared" si="2"/>
        <v>8786100</v>
      </c>
      <c r="H64" s="9">
        <f t="shared" si="2"/>
        <v>8188190</v>
      </c>
      <c r="I64" s="9">
        <f t="shared" si="2"/>
        <v>6805400</v>
      </c>
      <c r="J64" s="9">
        <f t="shared" si="2"/>
        <v>7960560</v>
      </c>
      <c r="K64" s="9">
        <f t="shared" si="2"/>
        <v>7162810</v>
      </c>
      <c r="L64" s="9">
        <f t="shared" si="2"/>
        <v>5868400</v>
      </c>
      <c r="M64" s="9">
        <f t="shared" si="2"/>
        <v>6790740</v>
      </c>
      <c r="N64" s="9">
        <f t="shared" si="2"/>
        <v>5639830</v>
      </c>
      <c r="O64" s="9">
        <f t="shared" si="2"/>
        <v>4914240</v>
      </c>
      <c r="P64" s="10">
        <f t="shared" si="2"/>
        <v>85240820</v>
      </c>
    </row>
  </sheetData>
  <pageMargins left="0" right="0" top="0.19685039370078741" bottom="0.19685039370078741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ขสป.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naja</dc:creator>
  <cp:lastModifiedBy>admin</cp:lastModifiedBy>
  <dcterms:created xsi:type="dcterms:W3CDTF">2025-01-29T08:52:10Z</dcterms:created>
  <dcterms:modified xsi:type="dcterms:W3CDTF">2026-01-23T01:58:36Z</dcterms:modified>
</cp:coreProperties>
</file>