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633f1215fc6e2d7/Desktop/ข้อมูลขึ้นckan/"/>
    </mc:Choice>
  </mc:AlternateContent>
  <xr:revisionPtr revIDLastSave="0" documentId="8_{7A3EBFE7-3410-42A7-B5A3-7E01E867E59D}" xr6:coauthVersionLast="47" xr6:coauthVersionMax="47" xr10:uidLastSave="{00000000-0000-0000-0000-000000000000}"/>
  <bookViews>
    <workbookView xWindow="-108" yWindow="-108" windowWidth="23256" windowHeight="12456" tabRatio="693" xr2:uid="{00000000-000D-0000-FFFF-FFFF00000000}"/>
  </bookViews>
  <sheets>
    <sheet name="ยุทธศาสตร์ที่ 1" sheetId="4" r:id="rId1"/>
    <sheet name="ยุทธศาสตร์ที่ 2" sheetId="37" r:id="rId2"/>
    <sheet name="ยุทธศาสตร์ที่ 3" sheetId="36" r:id="rId3"/>
    <sheet name="ยุทธศาสตร์ที่ 4" sheetId="35" r:id="rId4"/>
    <sheet name="ยุทธศาสตร์ที่ 5" sheetId="7" r:id="rId5"/>
    <sheet name="ยุทธศาสตร์ที่ 6" sheetId="1" r:id="rId6"/>
    <sheet name="แยกงบประมาณ" sheetId="9" state="hidden" r:id="rId7"/>
    <sheet name="งบประมาณเพิ่มเติม (หนาแน่น)" sheetId="17" state="hidden" r:id="rId8"/>
    <sheet name="งบประมาณเพิ่มเติม (มาบตาพุด)" sheetId="18" state="hidden" r:id="rId9"/>
    <sheet name="งบประมาณเพิ่มเติม (irpc)" sheetId="19" state="hidden" r:id="rId10"/>
    <sheet name="มท" sheetId="21" state="hidden" r:id="rId11"/>
    <sheet name="ยธ" sheetId="30" state="hidden" r:id="rId12"/>
    <sheet name="อปท." sheetId="31" state="hidden" r:id="rId13"/>
    <sheet name="อื่นๆ" sheetId="32" state="hidden" r:id="rId14"/>
    <sheet name="อก" sheetId="22" state="hidden" r:id="rId15"/>
    <sheet name="กรอ" sheetId="27" state="hidden" r:id="rId16"/>
    <sheet name="กสอ" sheetId="29" state="hidden" r:id="rId17"/>
    <sheet name="สป." sheetId="28" state="hidden" r:id="rId18"/>
    <sheet name="ทส" sheetId="23" state="hidden" r:id="rId19"/>
    <sheet name="คค" sheetId="26" state="hidden" r:id="rId20"/>
    <sheet name="สธ" sheetId="24" state="hidden" r:id="rId21"/>
    <sheet name="เอกชน" sheetId="25" state="hidden" r:id="rId22"/>
    <sheet name="กราฟ" sheetId="20" state="hidden" r:id="rId23"/>
    <sheet name="แผนจังหวัด" sheetId="16" state="hidden" r:id="rId24"/>
    <sheet name="งบบูรณาการ" sheetId="15" state="hidden" r:id="rId25"/>
    <sheet name="Sheet1" sheetId="10" state="hidden" r:id="rId26"/>
    <sheet name="Sheet2" sheetId="33" state="hidden" r:id="rId27"/>
  </sheets>
  <definedNames>
    <definedName name="_xlnm._FilterDatabase" localSheetId="0" hidden="1">'ยุทธศาสตร์ที่ 1'!$A$8:$Y$34</definedName>
    <definedName name="_xlnm._FilterDatabase" localSheetId="4" hidden="1">'ยุทธศาสตร์ที่ 5'!$A$12:$U$86</definedName>
    <definedName name="_xlnm._FilterDatabase" localSheetId="5" hidden="1">'ยุทธศาสตร์ที่ 6'!$A$7:$W$49</definedName>
    <definedName name="_xlnm.Print_Area" localSheetId="15">กรอ!$A$1:$N$11</definedName>
    <definedName name="_xlnm.Print_Area" localSheetId="16">กสอ!$A$1:$N$11</definedName>
    <definedName name="_xlnm.Print_Area" localSheetId="19">คค!$A$1:$N$9</definedName>
    <definedName name="_xlnm.Print_Area" localSheetId="24">งบบูรณาการ!$A$1:$N$32</definedName>
    <definedName name="_xlnm.Print_Area" localSheetId="9">'งบประมาณเพิ่มเติม (irpc)'!$A$1:$N$13</definedName>
    <definedName name="_xlnm.Print_Area" localSheetId="8">'งบประมาณเพิ่มเติม (มาบตาพุด)'!$A$1:$N$8</definedName>
    <definedName name="_xlnm.Print_Area" localSheetId="7">'งบประมาณเพิ่มเติม (หนาแน่น)'!$A$1:$N$12</definedName>
    <definedName name="_xlnm.Print_Area" localSheetId="18">ทส!$A$1:$N$14</definedName>
    <definedName name="_xlnm.Print_Area" localSheetId="23">แผนจังหวัด!$A$1:$N$24</definedName>
    <definedName name="_xlnm.Print_Area" localSheetId="10">มท!$A$1:$N$12</definedName>
    <definedName name="_xlnm.Print_Area" localSheetId="11">ยธ!$A$1:$N$12</definedName>
    <definedName name="_xlnm.Print_Area" localSheetId="0">'ยุทธศาสตร์ที่ 1'!$D$1:$Y$34</definedName>
    <definedName name="_xlnm.Print_Area" localSheetId="4">'ยุทธศาสตร์ที่ 5'!$C$1:$W$86</definedName>
    <definedName name="_xlnm.Print_Area" localSheetId="5">'ยุทธศาสตร์ที่ 6'!$D$1:$Y$49</definedName>
    <definedName name="_xlnm.Print_Area" localSheetId="20">สธ!$A$1:$N$14</definedName>
    <definedName name="_xlnm.Print_Area" localSheetId="17">สป.!$A$1:$N$11</definedName>
    <definedName name="_xlnm.Print_Area" localSheetId="14">อก!$A$1:$N$11</definedName>
    <definedName name="_xlnm.Print_Area" localSheetId="12">อปท.!$A$1:$N$11</definedName>
    <definedName name="_xlnm.Print_Area" localSheetId="13">อื่นๆ!$A$1:$N$10</definedName>
    <definedName name="_xlnm.Print_Area" localSheetId="21">เอกชน!$A$1:$N$11</definedName>
    <definedName name="_xlnm.Print_Titles" localSheetId="15">กรอ!$1:$3</definedName>
    <definedName name="_xlnm.Print_Titles" localSheetId="16">กสอ!$1:$3</definedName>
    <definedName name="_xlnm.Print_Titles" localSheetId="19">คค!$1:$3</definedName>
    <definedName name="_xlnm.Print_Titles" localSheetId="24">งบบูรณาการ!$1:$3</definedName>
    <definedName name="_xlnm.Print_Titles" localSheetId="9">'งบประมาณเพิ่มเติม (irpc)'!$1:$3</definedName>
    <definedName name="_xlnm.Print_Titles" localSheetId="8">'งบประมาณเพิ่มเติม (มาบตาพุด)'!$1:$3</definedName>
    <definedName name="_xlnm.Print_Titles" localSheetId="7">'งบประมาณเพิ่มเติม (หนาแน่น)'!$1:$3</definedName>
    <definedName name="_xlnm.Print_Titles" localSheetId="18">ทส!$1:$3</definedName>
    <definedName name="_xlnm.Print_Titles" localSheetId="23">แผนจังหวัด!$1:$3</definedName>
    <definedName name="_xlnm.Print_Titles" localSheetId="10">มท!$1:$3</definedName>
    <definedName name="_xlnm.Print_Titles" localSheetId="11">ยธ!$1:$3</definedName>
    <definedName name="_xlnm.Print_Titles" localSheetId="0">'ยุทธศาสตร์ที่ 1'!$8:$8</definedName>
    <definedName name="_xlnm.Print_Titles" localSheetId="4">'ยุทธศาสตร์ที่ 5'!#REF!</definedName>
    <definedName name="_xlnm.Print_Titles" localSheetId="5">'ยุทธศาสตร์ที่ 6'!$7:$9</definedName>
    <definedName name="_xlnm.Print_Titles" localSheetId="20">สธ!$1:$3</definedName>
    <definedName name="_xlnm.Print_Titles" localSheetId="17">สป.!$1:$3</definedName>
    <definedName name="_xlnm.Print_Titles" localSheetId="14">อก!$1:$3</definedName>
    <definedName name="_xlnm.Print_Titles" localSheetId="12">อปท.!$1:$3</definedName>
    <definedName name="_xlnm.Print_Titles" localSheetId="13">อื่นๆ!$1:$3</definedName>
    <definedName name="_xlnm.Print_Titles" localSheetId="21">เอกชน!$1:$3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8" i="1" l="1"/>
  <c r="V85" i="7"/>
  <c r="X73" i="37"/>
  <c r="X33" i="4"/>
  <c r="X158" i="36" l="1"/>
  <c r="X44" i="35" l="1"/>
  <c r="B105" i="15" l="1"/>
  <c r="N103" i="15"/>
  <c r="M103" i="15"/>
  <c r="L103" i="15"/>
  <c r="K103" i="15"/>
  <c r="J103" i="15"/>
  <c r="I103" i="15"/>
  <c r="H103" i="15"/>
  <c r="G103" i="15"/>
  <c r="F103" i="15"/>
  <c r="E103" i="15"/>
  <c r="D103" i="15"/>
  <c r="C103" i="15"/>
  <c r="B103" i="15"/>
  <c r="N102" i="15"/>
  <c r="M102" i="15"/>
  <c r="L102" i="15"/>
  <c r="K102" i="15"/>
  <c r="J102" i="15"/>
  <c r="I102" i="15"/>
  <c r="H102" i="15"/>
  <c r="G102" i="15"/>
  <c r="F102" i="15"/>
  <c r="E102" i="15"/>
  <c r="D102" i="15"/>
  <c r="C102" i="15"/>
  <c r="B102" i="15"/>
  <c r="M101" i="15"/>
  <c r="L101" i="15"/>
  <c r="K101" i="15"/>
  <c r="J101" i="15"/>
  <c r="I101" i="15"/>
  <c r="I105" i="15" s="1"/>
  <c r="H101" i="15"/>
  <c r="G101" i="15"/>
  <c r="F101" i="15"/>
  <c r="E101" i="15"/>
  <c r="D101" i="15"/>
  <c r="C101" i="15"/>
  <c r="B101" i="15"/>
  <c r="I99" i="15"/>
  <c r="H99" i="15"/>
  <c r="G99" i="15"/>
  <c r="F99" i="15"/>
  <c r="E99" i="15"/>
  <c r="D99" i="15"/>
  <c r="I97" i="15"/>
  <c r="H97" i="15"/>
  <c r="G97" i="15"/>
  <c r="F97" i="15"/>
  <c r="E97" i="15"/>
  <c r="D97" i="15"/>
  <c r="B97" i="15"/>
  <c r="I80" i="15"/>
  <c r="H80" i="15"/>
  <c r="G80" i="15"/>
  <c r="F80" i="15"/>
  <c r="E80" i="15"/>
  <c r="D80" i="15"/>
  <c r="I77" i="15"/>
  <c r="H77" i="15"/>
  <c r="G77" i="15"/>
  <c r="F77" i="15"/>
  <c r="E77" i="15"/>
  <c r="D77" i="15"/>
  <c r="I75" i="15"/>
  <c r="H75" i="15"/>
  <c r="G75" i="15"/>
  <c r="F75" i="15"/>
  <c r="E75" i="15"/>
  <c r="D75" i="15"/>
  <c r="B75" i="15"/>
  <c r="I68" i="15"/>
  <c r="H68" i="15"/>
  <c r="G68" i="15"/>
  <c r="F68" i="15"/>
  <c r="E68" i="15"/>
  <c r="D68" i="15"/>
  <c r="I65" i="15"/>
  <c r="H65" i="15"/>
  <c r="G65" i="15"/>
  <c r="F65" i="15"/>
  <c r="E65" i="15"/>
  <c r="D65" i="15"/>
  <c r="I62" i="15"/>
  <c r="H62" i="15"/>
  <c r="G62" i="15"/>
  <c r="F62" i="15"/>
  <c r="E62" i="15"/>
  <c r="D62" i="15"/>
  <c r="B62" i="15"/>
  <c r="I44" i="15"/>
  <c r="H44" i="15"/>
  <c r="G44" i="15"/>
  <c r="F44" i="15"/>
  <c r="E44" i="15"/>
  <c r="D44" i="15"/>
  <c r="B44" i="15"/>
  <c r="I9" i="15"/>
  <c r="H9" i="15"/>
  <c r="G9" i="15"/>
  <c r="F9" i="15"/>
  <c r="E9" i="15"/>
  <c r="D9" i="15"/>
  <c r="B9" i="15"/>
  <c r="C4" i="15" s="1"/>
  <c r="B94" i="16"/>
  <c r="O92" i="16"/>
  <c r="N92" i="16"/>
  <c r="M92" i="16"/>
  <c r="L92" i="16"/>
  <c r="K92" i="16"/>
  <c r="J92" i="16"/>
  <c r="I92" i="16"/>
  <c r="H92" i="16"/>
  <c r="G92" i="16"/>
  <c r="F92" i="16"/>
  <c r="E92" i="16"/>
  <c r="D92" i="16"/>
  <c r="C92" i="16"/>
  <c r="B92" i="16"/>
  <c r="O91" i="16"/>
  <c r="N91" i="16"/>
  <c r="M91" i="16"/>
  <c r="L91" i="16"/>
  <c r="K91" i="16"/>
  <c r="J91" i="16"/>
  <c r="I91" i="16"/>
  <c r="H91" i="16"/>
  <c r="G91" i="16"/>
  <c r="F91" i="16"/>
  <c r="E91" i="16"/>
  <c r="D91" i="16"/>
  <c r="C91" i="16"/>
  <c r="B91" i="16"/>
  <c r="O90" i="16"/>
  <c r="N90" i="16"/>
  <c r="M90" i="16"/>
  <c r="L90" i="16"/>
  <c r="K90" i="16"/>
  <c r="J90" i="16"/>
  <c r="I90" i="16"/>
  <c r="I94" i="16" s="1"/>
  <c r="H90" i="16"/>
  <c r="H94" i="16" s="1"/>
  <c r="G90" i="16"/>
  <c r="G94" i="16" s="1"/>
  <c r="F90" i="16"/>
  <c r="F94" i="16" s="1"/>
  <c r="E90" i="16"/>
  <c r="E94" i="16" s="1"/>
  <c r="D90" i="16"/>
  <c r="D94" i="16" s="1"/>
  <c r="C90" i="16"/>
  <c r="B90" i="16"/>
  <c r="I88" i="16"/>
  <c r="H88" i="16"/>
  <c r="G88" i="16"/>
  <c r="F88" i="16"/>
  <c r="E88" i="16"/>
  <c r="D88" i="16"/>
  <c r="B86" i="16"/>
  <c r="N84" i="16"/>
  <c r="M84" i="16"/>
  <c r="L84" i="16"/>
  <c r="K84" i="16"/>
  <c r="J84" i="16"/>
  <c r="I84" i="16"/>
  <c r="H84" i="16"/>
  <c r="G84" i="16"/>
  <c r="F84" i="16"/>
  <c r="E84" i="16"/>
  <c r="D84" i="16"/>
  <c r="C84" i="16"/>
  <c r="B84" i="16"/>
  <c r="N83" i="16"/>
  <c r="M83" i="16"/>
  <c r="L83" i="16"/>
  <c r="K83" i="16"/>
  <c r="J83" i="16"/>
  <c r="I83" i="16"/>
  <c r="H83" i="16"/>
  <c r="G83" i="16"/>
  <c r="F83" i="16"/>
  <c r="E83" i="16"/>
  <c r="D83" i="16"/>
  <c r="C83" i="16"/>
  <c r="B83" i="16"/>
  <c r="N82" i="16"/>
  <c r="M82" i="16"/>
  <c r="L82" i="16"/>
  <c r="K82" i="16"/>
  <c r="J82" i="16"/>
  <c r="I82" i="16"/>
  <c r="H82" i="16"/>
  <c r="G82" i="16"/>
  <c r="F82" i="16"/>
  <c r="E82" i="16"/>
  <c r="D82" i="16"/>
  <c r="C82" i="16"/>
  <c r="B82" i="16"/>
  <c r="N81" i="16"/>
  <c r="M81" i="16"/>
  <c r="L81" i="16"/>
  <c r="K81" i="16"/>
  <c r="J81" i="16"/>
  <c r="I81" i="16"/>
  <c r="H81" i="16"/>
  <c r="G81" i="16"/>
  <c r="F81" i="16"/>
  <c r="E81" i="16"/>
  <c r="D81" i="16"/>
  <c r="C81" i="16"/>
  <c r="B81" i="16"/>
  <c r="N80" i="16"/>
  <c r="M80" i="16"/>
  <c r="L80" i="16"/>
  <c r="K80" i="16"/>
  <c r="J80" i="16"/>
  <c r="I80" i="16"/>
  <c r="H80" i="16"/>
  <c r="G80" i="16"/>
  <c r="F80" i="16"/>
  <c r="E80" i="16"/>
  <c r="D80" i="16"/>
  <c r="C80" i="16"/>
  <c r="B80" i="16"/>
  <c r="N79" i="16"/>
  <c r="M79" i="16"/>
  <c r="L79" i="16"/>
  <c r="K79" i="16"/>
  <c r="J79" i="16"/>
  <c r="I79" i="16"/>
  <c r="H79" i="16"/>
  <c r="G79" i="16"/>
  <c r="F79" i="16"/>
  <c r="E79" i="16"/>
  <c r="D79" i="16"/>
  <c r="C79" i="16"/>
  <c r="B79" i="16"/>
  <c r="N78" i="16"/>
  <c r="M78" i="16"/>
  <c r="L78" i="16"/>
  <c r="K78" i="16"/>
  <c r="J78" i="16"/>
  <c r="I78" i="16"/>
  <c r="H78" i="16"/>
  <c r="G78" i="16"/>
  <c r="F78" i="16"/>
  <c r="E78" i="16"/>
  <c r="D78" i="16"/>
  <c r="C78" i="16"/>
  <c r="B78" i="16"/>
  <c r="N77" i="16"/>
  <c r="M77" i="16"/>
  <c r="L77" i="16"/>
  <c r="K77" i="16"/>
  <c r="J77" i="16"/>
  <c r="I77" i="16"/>
  <c r="H77" i="16"/>
  <c r="G77" i="16"/>
  <c r="F77" i="16"/>
  <c r="E77" i="16"/>
  <c r="D77" i="16"/>
  <c r="C77" i="16"/>
  <c r="B77" i="16"/>
  <c r="N76" i="16"/>
  <c r="M76" i="16"/>
  <c r="L76" i="16"/>
  <c r="K76" i="16"/>
  <c r="J76" i="16"/>
  <c r="I76" i="16"/>
  <c r="H76" i="16"/>
  <c r="G76" i="16"/>
  <c r="F76" i="16"/>
  <c r="E76" i="16"/>
  <c r="D76" i="16"/>
  <c r="C76" i="16"/>
  <c r="B76" i="16"/>
  <c r="N75" i="16"/>
  <c r="M75" i="16"/>
  <c r="L75" i="16"/>
  <c r="K75" i="16"/>
  <c r="J75" i="16"/>
  <c r="I75" i="16"/>
  <c r="H75" i="16"/>
  <c r="G75" i="16"/>
  <c r="F75" i="16"/>
  <c r="E75" i="16"/>
  <c r="D75" i="16"/>
  <c r="C75" i="16"/>
  <c r="B75" i="16"/>
  <c r="N74" i="16"/>
  <c r="M74" i="16"/>
  <c r="L74" i="16"/>
  <c r="K74" i="16"/>
  <c r="J74" i="16"/>
  <c r="I74" i="16"/>
  <c r="H74" i="16"/>
  <c r="G74" i="16"/>
  <c r="F74" i="16"/>
  <c r="E74" i="16"/>
  <c r="D74" i="16"/>
  <c r="C74" i="16"/>
  <c r="B74" i="16"/>
  <c r="N73" i="16"/>
  <c r="M73" i="16"/>
  <c r="L73" i="16"/>
  <c r="K73" i="16"/>
  <c r="J73" i="16"/>
  <c r="I73" i="16"/>
  <c r="H73" i="16"/>
  <c r="G73" i="16"/>
  <c r="F73" i="16"/>
  <c r="E73" i="16"/>
  <c r="D73" i="16"/>
  <c r="C73" i="16"/>
  <c r="B73" i="16"/>
  <c r="N72" i="16"/>
  <c r="M72" i="16"/>
  <c r="L72" i="16"/>
  <c r="K72" i="16"/>
  <c r="J72" i="16"/>
  <c r="I72" i="16"/>
  <c r="H72" i="16"/>
  <c r="G72" i="16"/>
  <c r="F72" i="16"/>
  <c r="E72" i="16"/>
  <c r="D72" i="16"/>
  <c r="C72" i="16"/>
  <c r="B72" i="16"/>
  <c r="N71" i="16"/>
  <c r="M71" i="16"/>
  <c r="L71" i="16"/>
  <c r="K71" i="16"/>
  <c r="J71" i="16"/>
  <c r="I71" i="16"/>
  <c r="H71" i="16"/>
  <c r="G71" i="16"/>
  <c r="F71" i="16"/>
  <c r="E71" i="16"/>
  <c r="D71" i="16"/>
  <c r="C71" i="16"/>
  <c r="B71" i="16"/>
  <c r="N70" i="16"/>
  <c r="M70" i="16"/>
  <c r="L70" i="16"/>
  <c r="K70" i="16"/>
  <c r="J70" i="16"/>
  <c r="I70" i="16"/>
  <c r="I86" i="16" s="1"/>
  <c r="H70" i="16"/>
  <c r="H86" i="16" s="1"/>
  <c r="G70" i="16"/>
  <c r="G86" i="16" s="1"/>
  <c r="F70" i="16"/>
  <c r="F86" i="16" s="1"/>
  <c r="E70" i="16"/>
  <c r="E86" i="16" s="1"/>
  <c r="D70" i="16"/>
  <c r="D86" i="16" s="1"/>
  <c r="C70" i="16"/>
  <c r="B70" i="16"/>
  <c r="I68" i="16"/>
  <c r="H68" i="16"/>
  <c r="G68" i="16"/>
  <c r="F68" i="16"/>
  <c r="E68" i="16"/>
  <c r="D68" i="16"/>
  <c r="I65" i="16"/>
  <c r="H65" i="16"/>
  <c r="G65" i="16"/>
  <c r="F65" i="16"/>
  <c r="E65" i="16"/>
  <c r="D65" i="16"/>
  <c r="B63" i="16"/>
  <c r="N61" i="16"/>
  <c r="M61" i="16"/>
  <c r="L61" i="16"/>
  <c r="K61" i="16"/>
  <c r="J61" i="16"/>
  <c r="I61" i="16"/>
  <c r="H61" i="16"/>
  <c r="G61" i="16"/>
  <c r="F61" i="16"/>
  <c r="E61" i="16"/>
  <c r="D61" i="16"/>
  <c r="C61" i="16"/>
  <c r="B61" i="16"/>
  <c r="N60" i="16"/>
  <c r="M60" i="16"/>
  <c r="L60" i="16"/>
  <c r="K60" i="16"/>
  <c r="J60" i="16"/>
  <c r="I60" i="16"/>
  <c r="H60" i="16"/>
  <c r="G60" i="16"/>
  <c r="F60" i="16"/>
  <c r="E60" i="16"/>
  <c r="D60" i="16"/>
  <c r="C60" i="16"/>
  <c r="B60" i="16"/>
  <c r="N59" i="16"/>
  <c r="M59" i="16"/>
  <c r="L59" i="16"/>
  <c r="K59" i="16"/>
  <c r="J59" i="16"/>
  <c r="I59" i="16"/>
  <c r="H59" i="16"/>
  <c r="G59" i="16"/>
  <c r="F59" i="16"/>
  <c r="E59" i="16"/>
  <c r="D59" i="16"/>
  <c r="C59" i="16"/>
  <c r="B59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B58" i="16"/>
  <c r="N57" i="16"/>
  <c r="M57" i="16"/>
  <c r="L57" i="16"/>
  <c r="K57" i="16"/>
  <c r="J57" i="16"/>
  <c r="I57" i="16"/>
  <c r="I63" i="16" s="1"/>
  <c r="H57" i="16"/>
  <c r="H63" i="16" s="1"/>
  <c r="G57" i="16"/>
  <c r="G63" i="16" s="1"/>
  <c r="F57" i="16"/>
  <c r="F63" i="16" s="1"/>
  <c r="E57" i="16"/>
  <c r="E63" i="16" s="1"/>
  <c r="D57" i="16"/>
  <c r="D63" i="16" s="1"/>
  <c r="C57" i="16"/>
  <c r="B57" i="16"/>
  <c r="I55" i="16"/>
  <c r="H55" i="16"/>
  <c r="G55" i="16"/>
  <c r="F55" i="16"/>
  <c r="E55" i="16"/>
  <c r="D55" i="16"/>
  <c r="I52" i="16"/>
  <c r="H52" i="16"/>
  <c r="G52" i="16"/>
  <c r="F52" i="16"/>
  <c r="E52" i="16"/>
  <c r="D52" i="16"/>
  <c r="B49" i="16"/>
  <c r="N47" i="16"/>
  <c r="M47" i="16"/>
  <c r="L47" i="16"/>
  <c r="K47" i="16"/>
  <c r="J47" i="16"/>
  <c r="I47" i="16"/>
  <c r="H47" i="16"/>
  <c r="G47" i="16"/>
  <c r="F47" i="16"/>
  <c r="E47" i="16"/>
  <c r="D47" i="16"/>
  <c r="C47" i="16"/>
  <c r="B47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B46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B45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B44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B43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B42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B41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B40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B39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B38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B37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B36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B35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B34" i="16"/>
  <c r="N33" i="16"/>
  <c r="M33" i="16"/>
  <c r="L33" i="16"/>
  <c r="K33" i="16"/>
  <c r="J33" i="16"/>
  <c r="I33" i="16"/>
  <c r="H33" i="16"/>
  <c r="G33" i="16"/>
  <c r="F33" i="16"/>
  <c r="E33" i="16"/>
  <c r="D33" i="16"/>
  <c r="C33" i="16"/>
  <c r="B33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B32" i="16"/>
  <c r="N31" i="16"/>
  <c r="M31" i="16"/>
  <c r="L31" i="16"/>
  <c r="K31" i="16"/>
  <c r="J31" i="16"/>
  <c r="I31" i="16"/>
  <c r="H31" i="16"/>
  <c r="G31" i="16"/>
  <c r="F31" i="16"/>
  <c r="E31" i="16"/>
  <c r="D31" i="16"/>
  <c r="C31" i="16"/>
  <c r="B31" i="16"/>
  <c r="N30" i="16"/>
  <c r="M30" i="16"/>
  <c r="L30" i="16"/>
  <c r="K30" i="16"/>
  <c r="J30" i="16"/>
  <c r="I30" i="16"/>
  <c r="H30" i="16"/>
  <c r="G30" i="16"/>
  <c r="F30" i="16"/>
  <c r="E30" i="16"/>
  <c r="D30" i="16"/>
  <c r="C30" i="16"/>
  <c r="B30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B29" i="16"/>
  <c r="N28" i="16"/>
  <c r="M28" i="16"/>
  <c r="L28" i="16"/>
  <c r="K28" i="16"/>
  <c r="J28" i="16"/>
  <c r="I28" i="16"/>
  <c r="I49" i="16" s="1"/>
  <c r="H28" i="16"/>
  <c r="H49" i="16" s="1"/>
  <c r="G28" i="16"/>
  <c r="G49" i="16" s="1"/>
  <c r="F28" i="16"/>
  <c r="F49" i="16" s="1"/>
  <c r="E28" i="16"/>
  <c r="E49" i="16" s="1"/>
  <c r="D28" i="16"/>
  <c r="D49" i="16" s="1"/>
  <c r="C28" i="16"/>
  <c r="B28" i="16"/>
  <c r="B26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B24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B23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B22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B21" i="16"/>
  <c r="N20" i="16"/>
  <c r="M20" i="16"/>
  <c r="L20" i="16"/>
  <c r="K20" i="16"/>
  <c r="J20" i="16"/>
  <c r="I20" i="16"/>
  <c r="H20" i="16"/>
  <c r="G20" i="16"/>
  <c r="F20" i="16"/>
  <c r="E20" i="16"/>
  <c r="D20" i="16"/>
  <c r="C20" i="16"/>
  <c r="B20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B19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B18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B17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B16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B15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B14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B13" i="16"/>
  <c r="M12" i="16"/>
  <c r="L12" i="16"/>
  <c r="K12" i="16"/>
  <c r="J12" i="16"/>
  <c r="I12" i="16"/>
  <c r="I26" i="16" s="1"/>
  <c r="H12" i="16"/>
  <c r="H26" i="16" s="1"/>
  <c r="G12" i="16"/>
  <c r="G26" i="16" s="1"/>
  <c r="F12" i="16"/>
  <c r="F26" i="16" s="1"/>
  <c r="E12" i="16"/>
  <c r="E26" i="16" s="1"/>
  <c r="D12" i="16"/>
  <c r="D26" i="16" s="1"/>
  <c r="C12" i="16"/>
  <c r="B12" i="16"/>
  <c r="B10" i="16"/>
  <c r="N8" i="16"/>
  <c r="M8" i="16"/>
  <c r="L8" i="16"/>
  <c r="K8" i="16"/>
  <c r="J8" i="16"/>
  <c r="I8" i="16"/>
  <c r="H8" i="16"/>
  <c r="G8" i="16"/>
  <c r="F8" i="16"/>
  <c r="E8" i="16"/>
  <c r="D8" i="16"/>
  <c r="C8" i="16"/>
  <c r="B8" i="16"/>
  <c r="N7" i="16"/>
  <c r="M7" i="16"/>
  <c r="L7" i="16"/>
  <c r="K7" i="16"/>
  <c r="J7" i="16"/>
  <c r="I7" i="16"/>
  <c r="H7" i="16"/>
  <c r="G7" i="16"/>
  <c r="F7" i="16"/>
  <c r="E7" i="16"/>
  <c r="D7" i="16"/>
  <c r="C7" i="16"/>
  <c r="B7" i="16"/>
  <c r="N6" i="16"/>
  <c r="M6" i="16"/>
  <c r="L6" i="16"/>
  <c r="K6" i="16"/>
  <c r="J6" i="16"/>
  <c r="I6" i="16"/>
  <c r="I10" i="16" s="1"/>
  <c r="H6" i="16"/>
  <c r="H10" i="16" s="1"/>
  <c r="G6" i="16"/>
  <c r="G10" i="16" s="1"/>
  <c r="F6" i="16"/>
  <c r="F10" i="16" s="1"/>
  <c r="E6" i="16"/>
  <c r="E10" i="16" s="1"/>
  <c r="D6" i="16"/>
  <c r="D10" i="16" s="1"/>
  <c r="C6" i="16"/>
  <c r="B6" i="16"/>
  <c r="C19" i="20"/>
  <c r="B62" i="25"/>
  <c r="N60" i="25"/>
  <c r="M60" i="25"/>
  <c r="L60" i="25"/>
  <c r="K60" i="25"/>
  <c r="J60" i="25"/>
  <c r="I60" i="25"/>
  <c r="I62" i="25" s="1"/>
  <c r="H60" i="25"/>
  <c r="H62" i="25" s="1"/>
  <c r="G60" i="25"/>
  <c r="G62" i="25" s="1"/>
  <c r="F60" i="25"/>
  <c r="F62" i="25" s="1"/>
  <c r="E60" i="25"/>
  <c r="E62" i="25" s="1"/>
  <c r="D60" i="25"/>
  <c r="D62" i="25" s="1"/>
  <c r="C60" i="25"/>
  <c r="B60" i="25"/>
  <c r="I58" i="25"/>
  <c r="H58" i="25"/>
  <c r="G58" i="25"/>
  <c r="F58" i="25"/>
  <c r="E58" i="25"/>
  <c r="D58" i="25"/>
  <c r="B56" i="25"/>
  <c r="N54" i="25"/>
  <c r="M54" i="25"/>
  <c r="L54" i="25"/>
  <c r="K54" i="25"/>
  <c r="J54" i="25"/>
  <c r="I54" i="25"/>
  <c r="H54" i="25"/>
  <c r="G54" i="25"/>
  <c r="F54" i="25"/>
  <c r="E54" i="25"/>
  <c r="D54" i="25"/>
  <c r="C54" i="25"/>
  <c r="B54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B53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B52" i="25"/>
  <c r="N51" i="25"/>
  <c r="M51" i="25"/>
  <c r="L51" i="25"/>
  <c r="K51" i="25"/>
  <c r="J51" i="25"/>
  <c r="I51" i="25"/>
  <c r="H51" i="25"/>
  <c r="G51" i="25"/>
  <c r="F51" i="25"/>
  <c r="E51" i="25"/>
  <c r="D51" i="25"/>
  <c r="C51" i="25"/>
  <c r="B51" i="25"/>
  <c r="N50" i="25"/>
  <c r="M50" i="25"/>
  <c r="L50" i="25"/>
  <c r="K50" i="25"/>
  <c r="J50" i="25"/>
  <c r="I50" i="25"/>
  <c r="H50" i="25"/>
  <c r="G50" i="25"/>
  <c r="F50" i="25"/>
  <c r="E50" i="25"/>
  <c r="D50" i="25"/>
  <c r="C50" i="25"/>
  <c r="B50" i="25"/>
  <c r="N49" i="25"/>
  <c r="M49" i="25"/>
  <c r="L49" i="25"/>
  <c r="K49" i="25"/>
  <c r="J49" i="25"/>
  <c r="I49" i="25"/>
  <c r="H49" i="25"/>
  <c r="G49" i="25"/>
  <c r="F49" i="25"/>
  <c r="E49" i="25"/>
  <c r="D49" i="25"/>
  <c r="C49" i="25"/>
  <c r="B49" i="25"/>
  <c r="N48" i="25"/>
  <c r="M48" i="25"/>
  <c r="L48" i="25"/>
  <c r="K48" i="25"/>
  <c r="J48" i="25"/>
  <c r="I48" i="25"/>
  <c r="H48" i="25"/>
  <c r="G48" i="25"/>
  <c r="F48" i="25"/>
  <c r="E48" i="25"/>
  <c r="D48" i="25"/>
  <c r="C48" i="25"/>
  <c r="B48" i="25"/>
  <c r="N47" i="25"/>
  <c r="M47" i="25"/>
  <c r="L47" i="25"/>
  <c r="K47" i="25"/>
  <c r="J47" i="25"/>
  <c r="I47" i="25"/>
  <c r="H47" i="25"/>
  <c r="G47" i="25"/>
  <c r="F47" i="25"/>
  <c r="E47" i="25"/>
  <c r="D47" i="25"/>
  <c r="C47" i="25"/>
  <c r="B47" i="25"/>
  <c r="N46" i="25"/>
  <c r="M46" i="25"/>
  <c r="L46" i="25"/>
  <c r="K46" i="25"/>
  <c r="J46" i="25"/>
  <c r="I46" i="25"/>
  <c r="H46" i="25"/>
  <c r="G46" i="25"/>
  <c r="F46" i="25"/>
  <c r="E46" i="25"/>
  <c r="D46" i="25"/>
  <c r="C46" i="25"/>
  <c r="B46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B45" i="25"/>
  <c r="N44" i="25"/>
  <c r="M44" i="25"/>
  <c r="L44" i="25"/>
  <c r="K44" i="25"/>
  <c r="J44" i="25"/>
  <c r="I44" i="25"/>
  <c r="H44" i="25"/>
  <c r="G44" i="25"/>
  <c r="F44" i="25"/>
  <c r="E44" i="25"/>
  <c r="D44" i="25"/>
  <c r="C44" i="25"/>
  <c r="B44" i="25"/>
  <c r="N43" i="25"/>
  <c r="M43" i="25"/>
  <c r="L43" i="25"/>
  <c r="K43" i="25"/>
  <c r="J43" i="25"/>
  <c r="I43" i="25"/>
  <c r="H43" i="25"/>
  <c r="G43" i="25"/>
  <c r="F43" i="25"/>
  <c r="E43" i="25"/>
  <c r="D43" i="25"/>
  <c r="C43" i="25"/>
  <c r="B43" i="25"/>
  <c r="N42" i="25"/>
  <c r="M42" i="25"/>
  <c r="L42" i="25"/>
  <c r="K42" i="25"/>
  <c r="J42" i="25"/>
  <c r="I42" i="25"/>
  <c r="H42" i="25"/>
  <c r="G42" i="25"/>
  <c r="F42" i="25"/>
  <c r="E42" i="25"/>
  <c r="D42" i="25"/>
  <c r="C42" i="25"/>
  <c r="B42" i="25"/>
  <c r="N41" i="25"/>
  <c r="M41" i="25"/>
  <c r="L41" i="25"/>
  <c r="K41" i="25"/>
  <c r="J41" i="25"/>
  <c r="I41" i="25"/>
  <c r="H41" i="25"/>
  <c r="G41" i="25"/>
  <c r="F41" i="25"/>
  <c r="E41" i="25"/>
  <c r="D41" i="25"/>
  <c r="C41" i="25"/>
  <c r="B41" i="25"/>
  <c r="N40" i="25"/>
  <c r="M40" i="25"/>
  <c r="L40" i="25"/>
  <c r="K40" i="25"/>
  <c r="J40" i="25"/>
  <c r="I40" i="25"/>
  <c r="I56" i="25" s="1"/>
  <c r="H40" i="25"/>
  <c r="H56" i="25" s="1"/>
  <c r="G40" i="25"/>
  <c r="G56" i="25" s="1"/>
  <c r="F40" i="25"/>
  <c r="F56" i="25" s="1"/>
  <c r="E40" i="25"/>
  <c r="E56" i="25" s="1"/>
  <c r="D40" i="25"/>
  <c r="D56" i="25" s="1"/>
  <c r="C40" i="25"/>
  <c r="B40" i="25"/>
  <c r="I38" i="25"/>
  <c r="H38" i="25"/>
  <c r="G38" i="25"/>
  <c r="F38" i="25"/>
  <c r="E38" i="25"/>
  <c r="D38" i="25"/>
  <c r="I35" i="25"/>
  <c r="H35" i="25"/>
  <c r="G35" i="25"/>
  <c r="F35" i="25"/>
  <c r="E35" i="25"/>
  <c r="D35" i="25"/>
  <c r="B33" i="25"/>
  <c r="N31" i="25"/>
  <c r="M31" i="25"/>
  <c r="L31" i="25"/>
  <c r="K31" i="25"/>
  <c r="J31" i="25"/>
  <c r="I31" i="25"/>
  <c r="H31" i="25"/>
  <c r="G31" i="25"/>
  <c r="F31" i="25"/>
  <c r="E31" i="25"/>
  <c r="D31" i="25"/>
  <c r="C31" i="25"/>
  <c r="B31" i="25"/>
  <c r="N30" i="25"/>
  <c r="M30" i="25"/>
  <c r="L30" i="25"/>
  <c r="K30" i="25"/>
  <c r="J30" i="25"/>
  <c r="I30" i="25"/>
  <c r="H30" i="25"/>
  <c r="G30" i="25"/>
  <c r="F30" i="25"/>
  <c r="E30" i="25"/>
  <c r="D30" i="25"/>
  <c r="C30" i="25"/>
  <c r="B30" i="25"/>
  <c r="N29" i="25"/>
  <c r="M29" i="25"/>
  <c r="L29" i="25"/>
  <c r="K29" i="25"/>
  <c r="J29" i="25"/>
  <c r="I29" i="25"/>
  <c r="I33" i="25" s="1"/>
  <c r="H29" i="25"/>
  <c r="H33" i="25" s="1"/>
  <c r="G29" i="25"/>
  <c r="G33" i="25" s="1"/>
  <c r="F29" i="25"/>
  <c r="F33" i="25" s="1"/>
  <c r="E29" i="25"/>
  <c r="E33" i="25" s="1"/>
  <c r="D29" i="25"/>
  <c r="D33" i="25" s="1"/>
  <c r="C29" i="25"/>
  <c r="B29" i="25"/>
  <c r="I27" i="25"/>
  <c r="H27" i="25"/>
  <c r="G27" i="25"/>
  <c r="F27" i="25"/>
  <c r="E27" i="25"/>
  <c r="D27" i="25"/>
  <c r="I24" i="25"/>
  <c r="H24" i="25"/>
  <c r="G24" i="25"/>
  <c r="F24" i="25"/>
  <c r="E24" i="25"/>
  <c r="D24" i="25"/>
  <c r="B21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B19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B18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B17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B16" i="25"/>
  <c r="N15" i="25"/>
  <c r="M15" i="25"/>
  <c r="L15" i="25"/>
  <c r="K15" i="25"/>
  <c r="J15" i="25"/>
  <c r="I15" i="25"/>
  <c r="I21" i="25" s="1"/>
  <c r="H15" i="25"/>
  <c r="H21" i="25" s="1"/>
  <c r="G15" i="25"/>
  <c r="G21" i="25" s="1"/>
  <c r="F15" i="25"/>
  <c r="F21" i="25" s="1"/>
  <c r="E15" i="25"/>
  <c r="E21" i="25" s="1"/>
  <c r="D15" i="25"/>
  <c r="D21" i="25" s="1"/>
  <c r="C15" i="25"/>
  <c r="B15" i="25"/>
  <c r="B13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B11" i="25"/>
  <c r="N10" i="25"/>
  <c r="M10" i="25"/>
  <c r="L10" i="25"/>
  <c r="K10" i="25"/>
  <c r="J10" i="25"/>
  <c r="I10" i="25"/>
  <c r="I13" i="25" s="1"/>
  <c r="H10" i="25"/>
  <c r="H13" i="25" s="1"/>
  <c r="G10" i="25"/>
  <c r="G13" i="25" s="1"/>
  <c r="F10" i="25"/>
  <c r="F13" i="25" s="1"/>
  <c r="E10" i="25"/>
  <c r="E13" i="25" s="1"/>
  <c r="D10" i="25"/>
  <c r="D13" i="25" s="1"/>
  <c r="C10" i="25"/>
  <c r="B10" i="25"/>
  <c r="B8" i="25"/>
  <c r="C4" i="25" s="1"/>
  <c r="C7" i="20" s="1"/>
  <c r="N6" i="25"/>
  <c r="M6" i="25"/>
  <c r="L6" i="25"/>
  <c r="K6" i="25"/>
  <c r="J6" i="25"/>
  <c r="I6" i="25"/>
  <c r="I8" i="25" s="1"/>
  <c r="H6" i="25"/>
  <c r="H8" i="25" s="1"/>
  <c r="G6" i="25"/>
  <c r="G8" i="25" s="1"/>
  <c r="F6" i="25"/>
  <c r="F8" i="25" s="1"/>
  <c r="E6" i="25"/>
  <c r="E8" i="25" s="1"/>
  <c r="D6" i="25"/>
  <c r="D8" i="25" s="1"/>
  <c r="C6" i="25"/>
  <c r="B6" i="25"/>
  <c r="I53" i="24"/>
  <c r="H53" i="24"/>
  <c r="G53" i="24"/>
  <c r="F53" i="24"/>
  <c r="E53" i="24"/>
  <c r="D53" i="24"/>
  <c r="B53" i="24"/>
  <c r="I48" i="24"/>
  <c r="H48" i="24"/>
  <c r="G48" i="24"/>
  <c r="F48" i="24"/>
  <c r="E48" i="24"/>
  <c r="D48" i="24"/>
  <c r="B46" i="24"/>
  <c r="N43" i="24"/>
  <c r="M43" i="24"/>
  <c r="L43" i="24"/>
  <c r="K43" i="24"/>
  <c r="J43" i="24"/>
  <c r="I43" i="24"/>
  <c r="I46" i="24" s="1"/>
  <c r="H43" i="24"/>
  <c r="H46" i="24" s="1"/>
  <c r="G43" i="24"/>
  <c r="G46" i="24" s="1"/>
  <c r="F43" i="24"/>
  <c r="F46" i="24" s="1"/>
  <c r="E43" i="24"/>
  <c r="E46" i="24" s="1"/>
  <c r="D43" i="24"/>
  <c r="D46" i="24" s="1"/>
  <c r="C43" i="24"/>
  <c r="B43" i="24"/>
  <c r="I41" i="24"/>
  <c r="H41" i="24"/>
  <c r="G41" i="24"/>
  <c r="F41" i="24"/>
  <c r="E41" i="24"/>
  <c r="D41" i="24"/>
  <c r="I38" i="24"/>
  <c r="H38" i="24"/>
  <c r="G38" i="24"/>
  <c r="F38" i="24"/>
  <c r="E38" i="24"/>
  <c r="D38" i="24"/>
  <c r="I36" i="24"/>
  <c r="H36" i="24"/>
  <c r="G36" i="24"/>
  <c r="F36" i="24"/>
  <c r="E36" i="24"/>
  <c r="D36" i="24"/>
  <c r="B36" i="24"/>
  <c r="I27" i="24"/>
  <c r="H27" i="24"/>
  <c r="G27" i="24"/>
  <c r="F27" i="24"/>
  <c r="E27" i="24"/>
  <c r="D27" i="24"/>
  <c r="I24" i="24"/>
  <c r="H24" i="24"/>
  <c r="G24" i="24"/>
  <c r="F24" i="24"/>
  <c r="E24" i="24"/>
  <c r="D24" i="24"/>
  <c r="I21" i="24"/>
  <c r="H21" i="24"/>
  <c r="G21" i="24"/>
  <c r="F21" i="24"/>
  <c r="E21" i="24"/>
  <c r="D21" i="24"/>
  <c r="B21" i="24"/>
  <c r="I16" i="24"/>
  <c r="H16" i="24"/>
  <c r="G16" i="24"/>
  <c r="F16" i="24"/>
  <c r="E16" i="24"/>
  <c r="D16" i="24"/>
  <c r="B16" i="24"/>
  <c r="I10" i="24"/>
  <c r="H10" i="24"/>
  <c r="G10" i="24"/>
  <c r="F10" i="24"/>
  <c r="E10" i="24"/>
  <c r="D10" i="24"/>
  <c r="B10" i="24"/>
  <c r="C4" i="24" s="1"/>
  <c r="C6" i="20" s="1"/>
  <c r="I45" i="26"/>
  <c r="H45" i="26"/>
  <c r="G45" i="26"/>
  <c r="F45" i="26"/>
  <c r="E45" i="26"/>
  <c r="D45" i="26"/>
  <c r="B45" i="26"/>
  <c r="I40" i="26"/>
  <c r="H40" i="26"/>
  <c r="G40" i="26"/>
  <c r="F40" i="26"/>
  <c r="E40" i="26"/>
  <c r="D40" i="26"/>
  <c r="I38" i="26"/>
  <c r="H38" i="26"/>
  <c r="G38" i="26"/>
  <c r="F38" i="26"/>
  <c r="E38" i="26"/>
  <c r="D38" i="26"/>
  <c r="B38" i="26"/>
  <c r="I33" i="26"/>
  <c r="H33" i="26"/>
  <c r="G33" i="26"/>
  <c r="F33" i="26"/>
  <c r="E33" i="26"/>
  <c r="D33" i="26"/>
  <c r="I30" i="26"/>
  <c r="H30" i="26"/>
  <c r="G30" i="26"/>
  <c r="F30" i="26"/>
  <c r="E30" i="26"/>
  <c r="D30" i="26"/>
  <c r="I28" i="26"/>
  <c r="H28" i="26"/>
  <c r="G28" i="26"/>
  <c r="F28" i="26"/>
  <c r="E28" i="26"/>
  <c r="D28" i="26"/>
  <c r="B28" i="26"/>
  <c r="I23" i="26"/>
  <c r="H23" i="26"/>
  <c r="G23" i="26"/>
  <c r="F23" i="26"/>
  <c r="E23" i="26"/>
  <c r="D23" i="26"/>
  <c r="I20" i="26"/>
  <c r="H20" i="26"/>
  <c r="G20" i="26"/>
  <c r="F20" i="26"/>
  <c r="E20" i="26"/>
  <c r="D20" i="26"/>
  <c r="I17" i="26"/>
  <c r="H17" i="26"/>
  <c r="G17" i="26"/>
  <c r="F17" i="26"/>
  <c r="E17" i="26"/>
  <c r="D17" i="26"/>
  <c r="B17" i="26"/>
  <c r="B11" i="26"/>
  <c r="N9" i="26"/>
  <c r="M9" i="26"/>
  <c r="L9" i="26"/>
  <c r="K9" i="26"/>
  <c r="J9" i="26"/>
  <c r="I9" i="26"/>
  <c r="I11" i="26" s="1"/>
  <c r="H9" i="26"/>
  <c r="H11" i="26" s="1"/>
  <c r="G9" i="26"/>
  <c r="G11" i="26" s="1"/>
  <c r="F9" i="26"/>
  <c r="F11" i="26" s="1"/>
  <c r="E9" i="26"/>
  <c r="E11" i="26" s="1"/>
  <c r="D9" i="26"/>
  <c r="D11" i="26" s="1"/>
  <c r="C9" i="26"/>
  <c r="B9" i="26"/>
  <c r="I7" i="26"/>
  <c r="H7" i="26"/>
  <c r="G7" i="26"/>
  <c r="F7" i="26"/>
  <c r="E7" i="26"/>
  <c r="D7" i="26"/>
  <c r="B7" i="26"/>
  <c r="I46" i="23"/>
  <c r="H46" i="23"/>
  <c r="G46" i="23"/>
  <c r="F46" i="23"/>
  <c r="E46" i="23"/>
  <c r="D46" i="23"/>
  <c r="B46" i="23"/>
  <c r="I41" i="23"/>
  <c r="H41" i="23"/>
  <c r="G41" i="23"/>
  <c r="F41" i="23"/>
  <c r="E41" i="23"/>
  <c r="D41" i="23"/>
  <c r="I39" i="23"/>
  <c r="H39" i="23"/>
  <c r="G39" i="23"/>
  <c r="F39" i="23"/>
  <c r="E39" i="23"/>
  <c r="D39" i="23"/>
  <c r="B39" i="23"/>
  <c r="I34" i="23"/>
  <c r="H34" i="23"/>
  <c r="G34" i="23"/>
  <c r="F34" i="23"/>
  <c r="E34" i="23"/>
  <c r="D34" i="23"/>
  <c r="I31" i="23"/>
  <c r="H31" i="23"/>
  <c r="G31" i="23"/>
  <c r="F31" i="23"/>
  <c r="E31" i="23"/>
  <c r="D31" i="23"/>
  <c r="I29" i="23"/>
  <c r="H29" i="23"/>
  <c r="G29" i="23"/>
  <c r="F29" i="23"/>
  <c r="E29" i="23"/>
  <c r="D29" i="23"/>
  <c r="B29" i="23"/>
  <c r="I26" i="23"/>
  <c r="H26" i="23"/>
  <c r="G26" i="23"/>
  <c r="F26" i="23"/>
  <c r="E26" i="23"/>
  <c r="D26" i="23"/>
  <c r="I23" i="23"/>
  <c r="H23" i="23"/>
  <c r="G23" i="23"/>
  <c r="F23" i="23"/>
  <c r="E23" i="23"/>
  <c r="D23" i="23"/>
  <c r="B20" i="23"/>
  <c r="N18" i="23"/>
  <c r="M18" i="23"/>
  <c r="L18" i="23"/>
  <c r="K18" i="23"/>
  <c r="J18" i="23"/>
  <c r="I18" i="23"/>
  <c r="I20" i="23" s="1"/>
  <c r="H18" i="23"/>
  <c r="H20" i="23" s="1"/>
  <c r="G18" i="23"/>
  <c r="G20" i="23" s="1"/>
  <c r="F18" i="23"/>
  <c r="F20" i="23" s="1"/>
  <c r="E18" i="23"/>
  <c r="E20" i="23" s="1"/>
  <c r="D18" i="23"/>
  <c r="D20" i="23" s="1"/>
  <c r="C18" i="23"/>
  <c r="B18" i="23"/>
  <c r="I16" i="23"/>
  <c r="H16" i="23"/>
  <c r="G16" i="23"/>
  <c r="F16" i="23"/>
  <c r="E16" i="23"/>
  <c r="D16" i="23"/>
  <c r="B16" i="23"/>
  <c r="I10" i="23"/>
  <c r="H10" i="23"/>
  <c r="G10" i="23"/>
  <c r="F10" i="23"/>
  <c r="E10" i="23"/>
  <c r="D10" i="23"/>
  <c r="B10" i="23"/>
  <c r="B46" i="28"/>
  <c r="O44" i="28"/>
  <c r="N44" i="28"/>
  <c r="M44" i="28"/>
  <c r="L44" i="28"/>
  <c r="K44" i="28"/>
  <c r="J44" i="28"/>
  <c r="I44" i="28"/>
  <c r="I46" i="28" s="1"/>
  <c r="H44" i="28"/>
  <c r="H46" i="28" s="1"/>
  <c r="G44" i="28"/>
  <c r="G46" i="28" s="1"/>
  <c r="F44" i="28"/>
  <c r="F46" i="28" s="1"/>
  <c r="E44" i="28"/>
  <c r="E46" i="28" s="1"/>
  <c r="D44" i="28"/>
  <c r="D46" i="28" s="1"/>
  <c r="C44" i="28"/>
  <c r="B44" i="28"/>
  <c r="I42" i="28"/>
  <c r="H42" i="28"/>
  <c r="G42" i="28"/>
  <c r="F42" i="28"/>
  <c r="E42" i="28"/>
  <c r="D42" i="28"/>
  <c r="I40" i="28"/>
  <c r="H40" i="28"/>
  <c r="G40" i="28"/>
  <c r="F40" i="28"/>
  <c r="E40" i="28"/>
  <c r="D40" i="28"/>
  <c r="B40" i="28"/>
  <c r="I34" i="28"/>
  <c r="H34" i="28"/>
  <c r="G34" i="28"/>
  <c r="F34" i="28"/>
  <c r="E34" i="28"/>
  <c r="D34" i="28"/>
  <c r="I31" i="28"/>
  <c r="H31" i="28"/>
  <c r="G31" i="28"/>
  <c r="F31" i="28"/>
  <c r="E31" i="28"/>
  <c r="D31" i="28"/>
  <c r="I29" i="28"/>
  <c r="H29" i="28"/>
  <c r="G29" i="28"/>
  <c r="F29" i="28"/>
  <c r="E29" i="28"/>
  <c r="D29" i="28"/>
  <c r="B29" i="28"/>
  <c r="I24" i="28"/>
  <c r="H24" i="28"/>
  <c r="G24" i="28"/>
  <c r="F24" i="28"/>
  <c r="E24" i="28"/>
  <c r="D24" i="28"/>
  <c r="I21" i="28"/>
  <c r="H21" i="28"/>
  <c r="G21" i="28"/>
  <c r="F21" i="28"/>
  <c r="E21" i="28"/>
  <c r="D21" i="28"/>
  <c r="B18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B16" i="28"/>
  <c r="N15" i="28"/>
  <c r="M15" i="28"/>
  <c r="L15" i="28"/>
  <c r="K15" i="28"/>
  <c r="J15" i="28"/>
  <c r="I15" i="28"/>
  <c r="I18" i="28" s="1"/>
  <c r="H15" i="28"/>
  <c r="H18" i="28" s="1"/>
  <c r="G15" i="28"/>
  <c r="G18" i="28" s="1"/>
  <c r="F15" i="28"/>
  <c r="F18" i="28" s="1"/>
  <c r="E15" i="28"/>
  <c r="E18" i="28" s="1"/>
  <c r="D15" i="28"/>
  <c r="D18" i="28" s="1"/>
  <c r="C15" i="28"/>
  <c r="B15" i="28"/>
  <c r="I13" i="28"/>
  <c r="H13" i="28"/>
  <c r="G13" i="28"/>
  <c r="F13" i="28"/>
  <c r="E13" i="28"/>
  <c r="D13" i="28"/>
  <c r="B13" i="28"/>
  <c r="I8" i="28"/>
  <c r="H8" i="28"/>
  <c r="G8" i="28"/>
  <c r="F8" i="28"/>
  <c r="E8" i="28"/>
  <c r="D8" i="28"/>
  <c r="B8" i="28"/>
  <c r="I52" i="29"/>
  <c r="H52" i="29"/>
  <c r="G52" i="29"/>
  <c r="F52" i="29"/>
  <c r="E52" i="29"/>
  <c r="D52" i="29"/>
  <c r="B52" i="29"/>
  <c r="I48" i="29"/>
  <c r="H48" i="29"/>
  <c r="G48" i="29"/>
  <c r="F48" i="29"/>
  <c r="E48" i="29"/>
  <c r="D48" i="29"/>
  <c r="I46" i="29"/>
  <c r="H46" i="29"/>
  <c r="G46" i="29"/>
  <c r="F46" i="29"/>
  <c r="E46" i="29"/>
  <c r="D46" i="29"/>
  <c r="B46" i="29"/>
  <c r="I40" i="29"/>
  <c r="H40" i="29"/>
  <c r="G40" i="29"/>
  <c r="F40" i="29"/>
  <c r="E40" i="29"/>
  <c r="D40" i="29"/>
  <c r="I37" i="29"/>
  <c r="H37" i="29"/>
  <c r="G37" i="29"/>
  <c r="F37" i="29"/>
  <c r="E37" i="29"/>
  <c r="D37" i="29"/>
  <c r="B35" i="29"/>
  <c r="N33" i="29"/>
  <c r="M33" i="29"/>
  <c r="L33" i="29"/>
  <c r="K33" i="29"/>
  <c r="J33" i="29"/>
  <c r="I33" i="29"/>
  <c r="I35" i="29" s="1"/>
  <c r="H33" i="29"/>
  <c r="H35" i="29" s="1"/>
  <c r="G33" i="29"/>
  <c r="G35" i="29" s="1"/>
  <c r="F33" i="29"/>
  <c r="F35" i="29" s="1"/>
  <c r="E33" i="29"/>
  <c r="E35" i="29" s="1"/>
  <c r="D33" i="29"/>
  <c r="D35" i="29" s="1"/>
  <c r="C33" i="29"/>
  <c r="B33" i="29"/>
  <c r="I31" i="29"/>
  <c r="H31" i="29"/>
  <c r="G31" i="29"/>
  <c r="F31" i="29"/>
  <c r="E31" i="29"/>
  <c r="D31" i="29"/>
  <c r="I28" i="29"/>
  <c r="H28" i="29"/>
  <c r="G28" i="29"/>
  <c r="F28" i="29"/>
  <c r="E28" i="29"/>
  <c r="D28" i="29"/>
  <c r="I25" i="29"/>
  <c r="H25" i="29"/>
  <c r="G25" i="29"/>
  <c r="F25" i="29"/>
  <c r="E25" i="29"/>
  <c r="D25" i="29"/>
  <c r="B25" i="29"/>
  <c r="I13" i="29"/>
  <c r="H13" i="29"/>
  <c r="G13" i="29"/>
  <c r="F13" i="29"/>
  <c r="E13" i="29"/>
  <c r="D13" i="29"/>
  <c r="B13" i="29"/>
  <c r="I8" i="29"/>
  <c r="H8" i="29"/>
  <c r="G8" i="29"/>
  <c r="F8" i="29"/>
  <c r="E8" i="29"/>
  <c r="D8" i="29"/>
  <c r="B8" i="29"/>
  <c r="I49" i="27"/>
  <c r="H49" i="27"/>
  <c r="G49" i="27"/>
  <c r="F49" i="27"/>
  <c r="E49" i="27"/>
  <c r="D49" i="27"/>
  <c r="B49" i="27"/>
  <c r="I46" i="27"/>
  <c r="H46" i="27"/>
  <c r="G46" i="27"/>
  <c r="F46" i="27"/>
  <c r="E46" i="27"/>
  <c r="D46" i="27"/>
  <c r="I44" i="27"/>
  <c r="H44" i="27"/>
  <c r="G44" i="27"/>
  <c r="F44" i="27"/>
  <c r="E44" i="27"/>
  <c r="D44" i="27"/>
  <c r="B44" i="27"/>
  <c r="I38" i="27"/>
  <c r="H38" i="27"/>
  <c r="G38" i="27"/>
  <c r="F38" i="27"/>
  <c r="E38" i="27"/>
  <c r="D38" i="27"/>
  <c r="I35" i="27"/>
  <c r="H35" i="27"/>
  <c r="G35" i="27"/>
  <c r="F35" i="27"/>
  <c r="E35" i="27"/>
  <c r="D35" i="27"/>
  <c r="B33" i="27"/>
  <c r="N31" i="27"/>
  <c r="M31" i="27"/>
  <c r="L31" i="27"/>
  <c r="K31" i="27"/>
  <c r="J31" i="27"/>
  <c r="I31" i="27"/>
  <c r="I33" i="27" s="1"/>
  <c r="H31" i="27"/>
  <c r="H33" i="27" s="1"/>
  <c r="G31" i="27"/>
  <c r="G33" i="27" s="1"/>
  <c r="F31" i="27"/>
  <c r="F33" i="27" s="1"/>
  <c r="E31" i="27"/>
  <c r="E33" i="27" s="1"/>
  <c r="D31" i="27"/>
  <c r="D33" i="27" s="1"/>
  <c r="C31" i="27"/>
  <c r="B31" i="27"/>
  <c r="I29" i="27"/>
  <c r="H29" i="27"/>
  <c r="G29" i="27"/>
  <c r="F29" i="27"/>
  <c r="E29" i="27"/>
  <c r="D29" i="27"/>
  <c r="I26" i="27"/>
  <c r="H26" i="27"/>
  <c r="G26" i="27"/>
  <c r="F26" i="27"/>
  <c r="E26" i="27"/>
  <c r="D26" i="27"/>
  <c r="B23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B21" i="27"/>
  <c r="N20" i="27"/>
  <c r="M20" i="27"/>
  <c r="L20" i="27"/>
  <c r="K20" i="27"/>
  <c r="J20" i="27"/>
  <c r="I20" i="27"/>
  <c r="H20" i="27"/>
  <c r="G20" i="27"/>
  <c r="F20" i="27"/>
  <c r="E20" i="27"/>
  <c r="D20" i="27"/>
  <c r="C20" i="27"/>
  <c r="B20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B19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B18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B17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B16" i="27"/>
  <c r="N15" i="27"/>
  <c r="M15" i="27"/>
  <c r="L15" i="27"/>
  <c r="K15" i="27"/>
  <c r="J15" i="27"/>
  <c r="I15" i="27"/>
  <c r="I23" i="27" s="1"/>
  <c r="H15" i="27"/>
  <c r="H23" i="27" s="1"/>
  <c r="G15" i="27"/>
  <c r="G23" i="27" s="1"/>
  <c r="F15" i="27"/>
  <c r="F23" i="27" s="1"/>
  <c r="E15" i="27"/>
  <c r="E23" i="27" s="1"/>
  <c r="D15" i="27"/>
  <c r="D23" i="27" s="1"/>
  <c r="C15" i="27"/>
  <c r="B15" i="27"/>
  <c r="I13" i="27"/>
  <c r="H13" i="27"/>
  <c r="G13" i="27"/>
  <c r="F13" i="27"/>
  <c r="E13" i="27"/>
  <c r="D13" i="27"/>
  <c r="B13" i="27"/>
  <c r="B8" i="27"/>
  <c r="N6" i="27"/>
  <c r="M6" i="27"/>
  <c r="L6" i="27"/>
  <c r="K6" i="27"/>
  <c r="J6" i="27"/>
  <c r="I6" i="27"/>
  <c r="I8" i="27" s="1"/>
  <c r="H6" i="27"/>
  <c r="H8" i="27" s="1"/>
  <c r="G6" i="27"/>
  <c r="G8" i="27" s="1"/>
  <c r="F6" i="27"/>
  <c r="F8" i="27" s="1"/>
  <c r="E6" i="27"/>
  <c r="E8" i="27" s="1"/>
  <c r="D6" i="27"/>
  <c r="D8" i="27" s="1"/>
  <c r="C6" i="27"/>
  <c r="B6" i="27"/>
  <c r="B53" i="22"/>
  <c r="O51" i="22"/>
  <c r="N51" i="22"/>
  <c r="M51" i="22"/>
  <c r="L51" i="22"/>
  <c r="K51" i="22"/>
  <c r="J51" i="22"/>
  <c r="I51" i="22"/>
  <c r="I53" i="22" s="1"/>
  <c r="H51" i="22"/>
  <c r="H53" i="22" s="1"/>
  <c r="G51" i="22"/>
  <c r="G53" i="22" s="1"/>
  <c r="F51" i="22"/>
  <c r="F53" i="22" s="1"/>
  <c r="E51" i="22"/>
  <c r="E53" i="22" s="1"/>
  <c r="D51" i="22"/>
  <c r="D53" i="22" s="1"/>
  <c r="C51" i="22"/>
  <c r="B51" i="22"/>
  <c r="I49" i="22"/>
  <c r="H49" i="22"/>
  <c r="G49" i="22"/>
  <c r="F49" i="22"/>
  <c r="E49" i="22"/>
  <c r="D49" i="22"/>
  <c r="I47" i="22"/>
  <c r="H47" i="22"/>
  <c r="G47" i="22"/>
  <c r="F47" i="22"/>
  <c r="E47" i="22"/>
  <c r="D47" i="22"/>
  <c r="B47" i="22"/>
  <c r="I41" i="22"/>
  <c r="H41" i="22"/>
  <c r="G41" i="22"/>
  <c r="F41" i="22"/>
  <c r="E41" i="22"/>
  <c r="D41" i="22"/>
  <c r="I38" i="22"/>
  <c r="H38" i="22"/>
  <c r="G38" i="22"/>
  <c r="F38" i="22"/>
  <c r="E38" i="22"/>
  <c r="D38" i="22"/>
  <c r="B36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B34" i="22"/>
  <c r="N33" i="22"/>
  <c r="M33" i="22"/>
  <c r="L33" i="22"/>
  <c r="K33" i="22"/>
  <c r="J33" i="22"/>
  <c r="I33" i="22"/>
  <c r="I36" i="22" s="1"/>
  <c r="H33" i="22"/>
  <c r="H36" i="22" s="1"/>
  <c r="G33" i="22"/>
  <c r="G36" i="22" s="1"/>
  <c r="F33" i="22"/>
  <c r="F36" i="22" s="1"/>
  <c r="E33" i="22"/>
  <c r="E36" i="22" s="1"/>
  <c r="D33" i="22"/>
  <c r="D36" i="22" s="1"/>
  <c r="C33" i="22"/>
  <c r="B33" i="22"/>
  <c r="I31" i="22"/>
  <c r="H31" i="22"/>
  <c r="G31" i="22"/>
  <c r="F31" i="22"/>
  <c r="E31" i="22"/>
  <c r="D31" i="22"/>
  <c r="I28" i="22"/>
  <c r="H28" i="22"/>
  <c r="G28" i="22"/>
  <c r="F28" i="22"/>
  <c r="E28" i="22"/>
  <c r="D28" i="22"/>
  <c r="B25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B23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B22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B21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B20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B19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B18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B17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B16" i="22"/>
  <c r="N15" i="22"/>
  <c r="M15" i="22"/>
  <c r="L15" i="22"/>
  <c r="K15" i="22"/>
  <c r="J15" i="22"/>
  <c r="I15" i="22"/>
  <c r="I25" i="22" s="1"/>
  <c r="H15" i="22"/>
  <c r="H25" i="22" s="1"/>
  <c r="G15" i="22"/>
  <c r="G25" i="22" s="1"/>
  <c r="F15" i="22"/>
  <c r="F25" i="22" s="1"/>
  <c r="E15" i="22"/>
  <c r="E25" i="22" s="1"/>
  <c r="D15" i="22"/>
  <c r="D25" i="22" s="1"/>
  <c r="C15" i="22"/>
  <c r="B15" i="22"/>
  <c r="I13" i="22"/>
  <c r="H13" i="22"/>
  <c r="G13" i="22"/>
  <c r="F13" i="22"/>
  <c r="E13" i="22"/>
  <c r="D13" i="22"/>
  <c r="B13" i="22"/>
  <c r="B8" i="22"/>
  <c r="N6" i="22"/>
  <c r="M6" i="22"/>
  <c r="L6" i="22"/>
  <c r="K6" i="22"/>
  <c r="J6" i="22"/>
  <c r="I6" i="22"/>
  <c r="I8" i="22" s="1"/>
  <c r="H6" i="22"/>
  <c r="H8" i="22" s="1"/>
  <c r="G6" i="22"/>
  <c r="G8" i="22" s="1"/>
  <c r="F6" i="22"/>
  <c r="F8" i="22" s="1"/>
  <c r="E6" i="22"/>
  <c r="E8" i="22" s="1"/>
  <c r="D6" i="22"/>
  <c r="D8" i="22" s="1"/>
  <c r="C6" i="22"/>
  <c r="B6" i="22"/>
  <c r="I44" i="32"/>
  <c r="H44" i="32"/>
  <c r="G44" i="32"/>
  <c r="F44" i="32"/>
  <c r="E44" i="32"/>
  <c r="D44" i="32"/>
  <c r="B44" i="32"/>
  <c r="I39" i="32"/>
  <c r="H39" i="32"/>
  <c r="G39" i="32"/>
  <c r="F39" i="32"/>
  <c r="E39" i="32"/>
  <c r="D39" i="32"/>
  <c r="I37" i="32"/>
  <c r="H37" i="32"/>
  <c r="G37" i="32"/>
  <c r="F37" i="32"/>
  <c r="E37" i="32"/>
  <c r="D37" i="32"/>
  <c r="B37" i="32"/>
  <c r="I32" i="32"/>
  <c r="H32" i="32"/>
  <c r="G32" i="32"/>
  <c r="F32" i="32"/>
  <c r="E32" i="32"/>
  <c r="D32" i="32"/>
  <c r="I29" i="32"/>
  <c r="H29" i="32"/>
  <c r="G29" i="32"/>
  <c r="F29" i="32"/>
  <c r="E29" i="32"/>
  <c r="D29" i="32"/>
  <c r="I27" i="32"/>
  <c r="H27" i="32"/>
  <c r="G27" i="32"/>
  <c r="F27" i="32"/>
  <c r="E27" i="32"/>
  <c r="D27" i="32"/>
  <c r="B27" i="32"/>
  <c r="I23" i="32"/>
  <c r="H23" i="32"/>
  <c r="G23" i="32"/>
  <c r="F23" i="32"/>
  <c r="E23" i="32"/>
  <c r="D23" i="32"/>
  <c r="I20" i="32"/>
  <c r="H20" i="32"/>
  <c r="G20" i="32"/>
  <c r="F20" i="32"/>
  <c r="E20" i="32"/>
  <c r="D20" i="32"/>
  <c r="B17" i="32"/>
  <c r="N15" i="32"/>
  <c r="M15" i="32"/>
  <c r="L15" i="32"/>
  <c r="K15" i="32"/>
  <c r="J15" i="32"/>
  <c r="I15" i="32"/>
  <c r="H15" i="32"/>
  <c r="G15" i="32"/>
  <c r="F15" i="32"/>
  <c r="E15" i="32"/>
  <c r="D15" i="32"/>
  <c r="C15" i="32"/>
  <c r="B15" i="32"/>
  <c r="N14" i="32"/>
  <c r="M14" i="32"/>
  <c r="L14" i="32"/>
  <c r="K14" i="32"/>
  <c r="J14" i="32"/>
  <c r="I14" i="32"/>
  <c r="H14" i="32"/>
  <c r="G14" i="32"/>
  <c r="F14" i="32"/>
  <c r="E14" i="32"/>
  <c r="E17" i="32" s="1"/>
  <c r="D14" i="32"/>
  <c r="C14" i="32"/>
  <c r="B14" i="32"/>
  <c r="B12" i="32"/>
  <c r="M10" i="32"/>
  <c r="L10" i="32"/>
  <c r="K10" i="32"/>
  <c r="J10" i="32"/>
  <c r="I10" i="32"/>
  <c r="I12" i="32" s="1"/>
  <c r="H10" i="32"/>
  <c r="H12" i="32" s="1"/>
  <c r="G10" i="32"/>
  <c r="G12" i="32" s="1"/>
  <c r="F10" i="32"/>
  <c r="F12" i="32" s="1"/>
  <c r="E10" i="32"/>
  <c r="E12" i="32" s="1"/>
  <c r="D10" i="32"/>
  <c r="D12" i="32" s="1"/>
  <c r="C10" i="32"/>
  <c r="B10" i="32"/>
  <c r="I8" i="32"/>
  <c r="H8" i="32"/>
  <c r="G8" i="32"/>
  <c r="F8" i="32"/>
  <c r="E8" i="32"/>
  <c r="D8" i="32"/>
  <c r="B8" i="32"/>
  <c r="C4" i="32" s="1"/>
  <c r="C26" i="20" s="1"/>
  <c r="I50" i="31"/>
  <c r="H50" i="31"/>
  <c r="G50" i="31"/>
  <c r="F50" i="31"/>
  <c r="E50" i="31"/>
  <c r="D50" i="31"/>
  <c r="B50" i="31"/>
  <c r="I45" i="31"/>
  <c r="H45" i="31"/>
  <c r="G45" i="31"/>
  <c r="F45" i="31"/>
  <c r="E45" i="31"/>
  <c r="D45" i="31"/>
  <c r="B43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B41" i="31"/>
  <c r="N40" i="31"/>
  <c r="M40" i="31"/>
  <c r="L40" i="31"/>
  <c r="K40" i="31"/>
  <c r="J40" i="31"/>
  <c r="I40" i="31"/>
  <c r="I43" i="31" s="1"/>
  <c r="H40" i="31"/>
  <c r="H43" i="31" s="1"/>
  <c r="G40" i="31"/>
  <c r="G43" i="31" s="1"/>
  <c r="F40" i="31"/>
  <c r="F43" i="31" s="1"/>
  <c r="E40" i="31"/>
  <c r="E43" i="31" s="1"/>
  <c r="D40" i="31"/>
  <c r="D43" i="31" s="1"/>
  <c r="C40" i="31"/>
  <c r="B40" i="31"/>
  <c r="I38" i="31"/>
  <c r="H38" i="31"/>
  <c r="G38" i="31"/>
  <c r="F38" i="31"/>
  <c r="E38" i="31"/>
  <c r="D38" i="31"/>
  <c r="I35" i="31"/>
  <c r="H35" i="31"/>
  <c r="G35" i="31"/>
  <c r="F35" i="31"/>
  <c r="E35" i="31"/>
  <c r="D35" i="31"/>
  <c r="B33" i="31"/>
  <c r="N31" i="31"/>
  <c r="M31" i="31"/>
  <c r="L31" i="31"/>
  <c r="K31" i="31"/>
  <c r="J31" i="31"/>
  <c r="I31" i="31"/>
  <c r="I33" i="31" s="1"/>
  <c r="H31" i="31"/>
  <c r="H33" i="31" s="1"/>
  <c r="G31" i="31"/>
  <c r="G33" i="31" s="1"/>
  <c r="F31" i="31"/>
  <c r="F33" i="31" s="1"/>
  <c r="E31" i="31"/>
  <c r="E33" i="31" s="1"/>
  <c r="D31" i="31"/>
  <c r="D33" i="31" s="1"/>
  <c r="C31" i="31"/>
  <c r="B31" i="31"/>
  <c r="I29" i="31"/>
  <c r="H29" i="31"/>
  <c r="G29" i="31"/>
  <c r="F29" i="31"/>
  <c r="E29" i="31"/>
  <c r="D29" i="31"/>
  <c r="I26" i="31"/>
  <c r="H26" i="31"/>
  <c r="G26" i="31"/>
  <c r="F26" i="31"/>
  <c r="E26" i="31"/>
  <c r="D26" i="31"/>
  <c r="B23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B21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B20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B19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B18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B17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B16" i="31"/>
  <c r="N15" i="31"/>
  <c r="M15" i="31"/>
  <c r="L15" i="31"/>
  <c r="K15" i="31"/>
  <c r="J15" i="31"/>
  <c r="I15" i="31"/>
  <c r="I23" i="31" s="1"/>
  <c r="H15" i="31"/>
  <c r="H23" i="31" s="1"/>
  <c r="G15" i="31"/>
  <c r="G23" i="31" s="1"/>
  <c r="F15" i="31"/>
  <c r="F23" i="31" s="1"/>
  <c r="E15" i="31"/>
  <c r="E23" i="31" s="1"/>
  <c r="D15" i="31"/>
  <c r="D23" i="31" s="1"/>
  <c r="C15" i="31"/>
  <c r="B15" i="31"/>
  <c r="B13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B11" i="31"/>
  <c r="N10" i="31"/>
  <c r="M10" i="31"/>
  <c r="L10" i="31"/>
  <c r="K10" i="31"/>
  <c r="J10" i="31"/>
  <c r="I10" i="31"/>
  <c r="H10" i="31"/>
  <c r="G10" i="31"/>
  <c r="G13" i="31" s="1"/>
  <c r="F10" i="31"/>
  <c r="F13" i="31" s="1"/>
  <c r="E10" i="31"/>
  <c r="D10" i="31"/>
  <c r="C10" i="31"/>
  <c r="B10" i="31"/>
  <c r="I8" i="31"/>
  <c r="H8" i="31"/>
  <c r="G8" i="31"/>
  <c r="F8" i="31"/>
  <c r="E8" i="31"/>
  <c r="D8" i="31"/>
  <c r="B8" i="31"/>
  <c r="I50" i="30"/>
  <c r="H50" i="30"/>
  <c r="G50" i="30"/>
  <c r="F50" i="30"/>
  <c r="E50" i="30"/>
  <c r="D50" i="30"/>
  <c r="B50" i="30"/>
  <c r="I45" i="30"/>
  <c r="H45" i="30"/>
  <c r="G45" i="30"/>
  <c r="F45" i="30"/>
  <c r="E45" i="30"/>
  <c r="D45" i="30"/>
  <c r="I43" i="30"/>
  <c r="H43" i="30"/>
  <c r="G43" i="30"/>
  <c r="F43" i="30"/>
  <c r="E43" i="30"/>
  <c r="D43" i="30"/>
  <c r="B43" i="30"/>
  <c r="I38" i="30"/>
  <c r="H38" i="30"/>
  <c r="G38" i="30"/>
  <c r="F38" i="30"/>
  <c r="E38" i="30"/>
  <c r="D38" i="30"/>
  <c r="I35" i="30"/>
  <c r="H35" i="30"/>
  <c r="G35" i="30"/>
  <c r="F35" i="30"/>
  <c r="E35" i="30"/>
  <c r="D35" i="30"/>
  <c r="I33" i="30"/>
  <c r="H33" i="30"/>
  <c r="G33" i="30"/>
  <c r="F33" i="30"/>
  <c r="E33" i="30"/>
  <c r="D33" i="30"/>
  <c r="B33" i="30"/>
  <c r="I29" i="30"/>
  <c r="H29" i="30"/>
  <c r="G29" i="30"/>
  <c r="F29" i="30"/>
  <c r="E29" i="30"/>
  <c r="D29" i="30"/>
  <c r="I26" i="30"/>
  <c r="H26" i="30"/>
  <c r="G26" i="30"/>
  <c r="F26" i="30"/>
  <c r="E26" i="30"/>
  <c r="D26" i="30"/>
  <c r="I23" i="30"/>
  <c r="H23" i="30"/>
  <c r="G23" i="30"/>
  <c r="F23" i="30"/>
  <c r="E23" i="30"/>
  <c r="D23" i="30"/>
  <c r="B23" i="30"/>
  <c r="I14" i="30"/>
  <c r="H14" i="30"/>
  <c r="G14" i="30"/>
  <c r="F14" i="30"/>
  <c r="E14" i="30"/>
  <c r="D14" i="30"/>
  <c r="B14" i="30"/>
  <c r="B8" i="30"/>
  <c r="N6" i="30"/>
  <c r="M6" i="30"/>
  <c r="L6" i="30"/>
  <c r="K6" i="30"/>
  <c r="J6" i="30"/>
  <c r="I6" i="30"/>
  <c r="I8" i="30" s="1"/>
  <c r="H6" i="30"/>
  <c r="H8" i="30" s="1"/>
  <c r="G6" i="30"/>
  <c r="G8" i="30" s="1"/>
  <c r="F6" i="30"/>
  <c r="F8" i="30" s="1"/>
  <c r="F4" i="30" s="1"/>
  <c r="E6" i="30"/>
  <c r="E8" i="30" s="1"/>
  <c r="D6" i="30"/>
  <c r="D8" i="30" s="1"/>
  <c r="C6" i="30"/>
  <c r="B6" i="30"/>
  <c r="I53" i="21"/>
  <c r="H53" i="21"/>
  <c r="G53" i="21"/>
  <c r="F53" i="21"/>
  <c r="E53" i="21"/>
  <c r="D53" i="21"/>
  <c r="B53" i="21"/>
  <c r="I48" i="21"/>
  <c r="H48" i="21"/>
  <c r="G48" i="21"/>
  <c r="F48" i="21"/>
  <c r="E48" i="21"/>
  <c r="D48" i="21"/>
  <c r="B46" i="21"/>
  <c r="N44" i="21"/>
  <c r="M44" i="21"/>
  <c r="L44" i="21"/>
  <c r="K44" i="21"/>
  <c r="J44" i="21"/>
  <c r="I44" i="21"/>
  <c r="H44" i="21"/>
  <c r="G44" i="21"/>
  <c r="F44" i="21"/>
  <c r="E44" i="21"/>
  <c r="D44" i="21"/>
  <c r="C44" i="21"/>
  <c r="B44" i="21"/>
  <c r="N43" i="21"/>
  <c r="M43" i="21"/>
  <c r="L43" i="21"/>
  <c r="K43" i="21"/>
  <c r="J43" i="21"/>
  <c r="I43" i="21"/>
  <c r="I46" i="21" s="1"/>
  <c r="H43" i="21"/>
  <c r="H46" i="21" s="1"/>
  <c r="G43" i="21"/>
  <c r="G46" i="21" s="1"/>
  <c r="F43" i="21"/>
  <c r="F46" i="21" s="1"/>
  <c r="E43" i="21"/>
  <c r="E46" i="21" s="1"/>
  <c r="D43" i="21"/>
  <c r="D46" i="21" s="1"/>
  <c r="C43" i="21"/>
  <c r="B43" i="21"/>
  <c r="I41" i="21"/>
  <c r="H41" i="21"/>
  <c r="G41" i="21"/>
  <c r="F41" i="21"/>
  <c r="E41" i="21"/>
  <c r="D41" i="21"/>
  <c r="I38" i="21"/>
  <c r="H38" i="21"/>
  <c r="G38" i="21"/>
  <c r="F38" i="21"/>
  <c r="E38" i="21"/>
  <c r="D38" i="21"/>
  <c r="B36" i="21"/>
  <c r="N34" i="21"/>
  <c r="M34" i="21"/>
  <c r="L34" i="21"/>
  <c r="K34" i="21"/>
  <c r="J34" i="21"/>
  <c r="I34" i="21"/>
  <c r="I36" i="21" s="1"/>
  <c r="H34" i="21"/>
  <c r="H36" i="21" s="1"/>
  <c r="G34" i="21"/>
  <c r="G36" i="21" s="1"/>
  <c r="F34" i="21"/>
  <c r="F36" i="21" s="1"/>
  <c r="E34" i="21"/>
  <c r="E36" i="21" s="1"/>
  <c r="D34" i="21"/>
  <c r="D36" i="21" s="1"/>
  <c r="C34" i="21"/>
  <c r="B34" i="21"/>
  <c r="I32" i="21"/>
  <c r="H32" i="21"/>
  <c r="G32" i="21"/>
  <c r="F32" i="21"/>
  <c r="E32" i="21"/>
  <c r="D32" i="21"/>
  <c r="I29" i="21"/>
  <c r="H29" i="21"/>
  <c r="G29" i="21"/>
  <c r="F29" i="21"/>
  <c r="E29" i="21"/>
  <c r="D29" i="21"/>
  <c r="B26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B24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B23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B22" i="21"/>
  <c r="N21" i="21"/>
  <c r="M21" i="21"/>
  <c r="L21" i="21"/>
  <c r="K21" i="21"/>
  <c r="J21" i="21"/>
  <c r="I21" i="21"/>
  <c r="H21" i="21"/>
  <c r="G21" i="21"/>
  <c r="F21" i="21"/>
  <c r="E21" i="21"/>
  <c r="D21" i="21"/>
  <c r="C21" i="21"/>
  <c r="B21" i="21"/>
  <c r="N20" i="21"/>
  <c r="M20" i="21"/>
  <c r="L20" i="21"/>
  <c r="K20" i="21"/>
  <c r="J20" i="21"/>
  <c r="I20" i="21"/>
  <c r="H20" i="21"/>
  <c r="G20" i="21"/>
  <c r="F20" i="21"/>
  <c r="E20" i="21"/>
  <c r="D20" i="21"/>
  <c r="C20" i="21"/>
  <c r="B20" i="21"/>
  <c r="N19" i="21"/>
  <c r="M19" i="21"/>
  <c r="L19" i="21"/>
  <c r="K19" i="21"/>
  <c r="J19" i="21"/>
  <c r="I19" i="21"/>
  <c r="H19" i="21"/>
  <c r="G19" i="21"/>
  <c r="F19" i="21"/>
  <c r="E19" i="21"/>
  <c r="D19" i="21"/>
  <c r="C19" i="21"/>
  <c r="B19" i="21"/>
  <c r="N18" i="21"/>
  <c r="M18" i="21"/>
  <c r="L18" i="21"/>
  <c r="K18" i="21"/>
  <c r="J18" i="21"/>
  <c r="I18" i="21"/>
  <c r="H18" i="21"/>
  <c r="G18" i="21"/>
  <c r="F18" i="21"/>
  <c r="E18" i="21"/>
  <c r="D18" i="21"/>
  <c r="C18" i="21"/>
  <c r="B18" i="21"/>
  <c r="N17" i="21"/>
  <c r="M17" i="21"/>
  <c r="L17" i="21"/>
  <c r="K17" i="21"/>
  <c r="J17" i="21"/>
  <c r="I17" i="21"/>
  <c r="H17" i="21"/>
  <c r="G17" i="21"/>
  <c r="F17" i="21"/>
  <c r="E17" i="21"/>
  <c r="D17" i="21"/>
  <c r="C17" i="21"/>
  <c r="B17" i="21"/>
  <c r="N16" i="21"/>
  <c r="M16" i="21"/>
  <c r="L16" i="21"/>
  <c r="K16" i="21"/>
  <c r="J16" i="21"/>
  <c r="I16" i="21"/>
  <c r="H16" i="21"/>
  <c r="G16" i="21"/>
  <c r="F16" i="21"/>
  <c r="E16" i="21"/>
  <c r="E26" i="21" s="1"/>
  <c r="D16" i="21"/>
  <c r="C16" i="21"/>
  <c r="B16" i="21"/>
  <c r="B14" i="21"/>
  <c r="N12" i="21"/>
  <c r="M12" i="21"/>
  <c r="L12" i="21"/>
  <c r="K12" i="21"/>
  <c r="J12" i="21"/>
  <c r="I12" i="21"/>
  <c r="H12" i="21"/>
  <c r="G12" i="21"/>
  <c r="F12" i="21"/>
  <c r="E12" i="21"/>
  <c r="D12" i="21"/>
  <c r="C12" i="21"/>
  <c r="B12" i="21"/>
  <c r="N11" i="21"/>
  <c r="M11" i="21"/>
  <c r="L11" i="21"/>
  <c r="K11" i="21"/>
  <c r="J11" i="21"/>
  <c r="I11" i="21"/>
  <c r="H11" i="21"/>
  <c r="G11" i="21"/>
  <c r="F11" i="21"/>
  <c r="E11" i="21"/>
  <c r="D11" i="21"/>
  <c r="C11" i="21"/>
  <c r="B11" i="21"/>
  <c r="M10" i="21"/>
  <c r="L10" i="21"/>
  <c r="K10" i="21"/>
  <c r="J10" i="21"/>
  <c r="I10" i="21"/>
  <c r="I14" i="21" s="1"/>
  <c r="H10" i="21"/>
  <c r="H14" i="21" s="1"/>
  <c r="G10" i="21"/>
  <c r="G14" i="21" s="1"/>
  <c r="F10" i="21"/>
  <c r="F14" i="21" s="1"/>
  <c r="E10" i="21"/>
  <c r="E14" i="21" s="1"/>
  <c r="D10" i="21"/>
  <c r="D14" i="21" s="1"/>
  <c r="C10" i="21"/>
  <c r="B10" i="21"/>
  <c r="B8" i="21"/>
  <c r="N6" i="21"/>
  <c r="M6" i="21"/>
  <c r="L6" i="21"/>
  <c r="K6" i="21"/>
  <c r="J6" i="21"/>
  <c r="I6" i="21"/>
  <c r="I8" i="21" s="1"/>
  <c r="H6" i="21"/>
  <c r="H8" i="21" s="1"/>
  <c r="G6" i="21"/>
  <c r="G8" i="21" s="1"/>
  <c r="F6" i="21"/>
  <c r="F8" i="21" s="1"/>
  <c r="E6" i="21"/>
  <c r="E8" i="21" s="1"/>
  <c r="D6" i="21"/>
  <c r="D8" i="21" s="1"/>
  <c r="C6" i="21"/>
  <c r="B6" i="21"/>
  <c r="B64" i="19"/>
  <c r="N62" i="19"/>
  <c r="M62" i="19"/>
  <c r="L62" i="19"/>
  <c r="K62" i="19"/>
  <c r="J62" i="19"/>
  <c r="I62" i="19"/>
  <c r="I64" i="19" s="1"/>
  <c r="H62" i="19"/>
  <c r="H64" i="19" s="1"/>
  <c r="G62" i="19"/>
  <c r="G64" i="19" s="1"/>
  <c r="F62" i="19"/>
  <c r="F64" i="19" s="1"/>
  <c r="E62" i="19"/>
  <c r="E64" i="19" s="1"/>
  <c r="D62" i="19"/>
  <c r="D64" i="19" s="1"/>
  <c r="C62" i="19"/>
  <c r="B62" i="19"/>
  <c r="I60" i="19"/>
  <c r="H60" i="19"/>
  <c r="G60" i="19"/>
  <c r="F60" i="19"/>
  <c r="E60" i="19"/>
  <c r="D60" i="19"/>
  <c r="B58" i="19"/>
  <c r="N56" i="19"/>
  <c r="M56" i="19"/>
  <c r="L56" i="19"/>
  <c r="K56" i="19"/>
  <c r="J56" i="19"/>
  <c r="I56" i="19"/>
  <c r="H56" i="19"/>
  <c r="G56" i="19"/>
  <c r="F56" i="19"/>
  <c r="E56" i="19"/>
  <c r="D56" i="19"/>
  <c r="C56" i="19"/>
  <c r="B56" i="19"/>
  <c r="N55" i="19"/>
  <c r="M55" i="19"/>
  <c r="L55" i="19"/>
  <c r="K55" i="19"/>
  <c r="J55" i="19"/>
  <c r="I55" i="19"/>
  <c r="H55" i="19"/>
  <c r="G55" i="19"/>
  <c r="F55" i="19"/>
  <c r="E55" i="19"/>
  <c r="D55" i="19"/>
  <c r="C55" i="19"/>
  <c r="B55" i="19"/>
  <c r="N54" i="19"/>
  <c r="M54" i="19"/>
  <c r="L54" i="19"/>
  <c r="K54" i="19"/>
  <c r="J54" i="19"/>
  <c r="I54" i="19"/>
  <c r="H54" i="19"/>
  <c r="G54" i="19"/>
  <c r="F54" i="19"/>
  <c r="E54" i="19"/>
  <c r="D54" i="19"/>
  <c r="C54" i="19"/>
  <c r="B54" i="19"/>
  <c r="N53" i="19"/>
  <c r="M53" i="19"/>
  <c r="L53" i="19"/>
  <c r="K53" i="19"/>
  <c r="J53" i="19"/>
  <c r="I53" i="19"/>
  <c r="H53" i="19"/>
  <c r="G53" i="19"/>
  <c r="F53" i="19"/>
  <c r="E53" i="19"/>
  <c r="D53" i="19"/>
  <c r="C53" i="19"/>
  <c r="B53" i="19"/>
  <c r="N52" i="19"/>
  <c r="M52" i="19"/>
  <c r="L52" i="19"/>
  <c r="K52" i="19"/>
  <c r="J52" i="19"/>
  <c r="I52" i="19"/>
  <c r="H52" i="19"/>
  <c r="G52" i="19"/>
  <c r="F52" i="19"/>
  <c r="E52" i="19"/>
  <c r="D52" i="19"/>
  <c r="C52" i="19"/>
  <c r="B52" i="19"/>
  <c r="N51" i="19"/>
  <c r="M51" i="19"/>
  <c r="L51" i="19"/>
  <c r="K51" i="19"/>
  <c r="J51" i="19"/>
  <c r="I51" i="19"/>
  <c r="H51" i="19"/>
  <c r="G51" i="19"/>
  <c r="F51" i="19"/>
  <c r="E51" i="19"/>
  <c r="D51" i="19"/>
  <c r="C51" i="19"/>
  <c r="B51" i="19"/>
  <c r="N50" i="19"/>
  <c r="M50" i="19"/>
  <c r="L50" i="19"/>
  <c r="K50" i="19"/>
  <c r="J50" i="19"/>
  <c r="I50" i="19"/>
  <c r="H50" i="19"/>
  <c r="G50" i="19"/>
  <c r="F50" i="19"/>
  <c r="E50" i="19"/>
  <c r="D50" i="19"/>
  <c r="C50" i="19"/>
  <c r="B50" i="19"/>
  <c r="N49" i="19"/>
  <c r="M49" i="19"/>
  <c r="L49" i="19"/>
  <c r="K49" i="19"/>
  <c r="J49" i="19"/>
  <c r="I49" i="19"/>
  <c r="H49" i="19"/>
  <c r="G49" i="19"/>
  <c r="F49" i="19"/>
  <c r="E49" i="19"/>
  <c r="D49" i="19"/>
  <c r="C49" i="19"/>
  <c r="B49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B48" i="19"/>
  <c r="N47" i="19"/>
  <c r="M47" i="19"/>
  <c r="L47" i="19"/>
  <c r="K47" i="19"/>
  <c r="J47" i="19"/>
  <c r="I47" i="19"/>
  <c r="H47" i="19"/>
  <c r="G47" i="19"/>
  <c r="F47" i="19"/>
  <c r="E47" i="19"/>
  <c r="D47" i="19"/>
  <c r="C47" i="19"/>
  <c r="B47" i="19"/>
  <c r="N46" i="19"/>
  <c r="M46" i="19"/>
  <c r="L46" i="19"/>
  <c r="K46" i="19"/>
  <c r="J46" i="19"/>
  <c r="I46" i="19"/>
  <c r="H46" i="19"/>
  <c r="G46" i="19"/>
  <c r="F46" i="19"/>
  <c r="E46" i="19"/>
  <c r="D46" i="19"/>
  <c r="C46" i="19"/>
  <c r="B46" i="19"/>
  <c r="N45" i="19"/>
  <c r="M45" i="19"/>
  <c r="L45" i="19"/>
  <c r="K45" i="19"/>
  <c r="J45" i="19"/>
  <c r="I45" i="19"/>
  <c r="H45" i="19"/>
  <c r="G45" i="19"/>
  <c r="F45" i="19"/>
  <c r="E45" i="19"/>
  <c r="D45" i="19"/>
  <c r="C45" i="19"/>
  <c r="B45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B44" i="19"/>
  <c r="N43" i="19"/>
  <c r="M43" i="19"/>
  <c r="L43" i="19"/>
  <c r="K43" i="19"/>
  <c r="J43" i="19"/>
  <c r="I43" i="19"/>
  <c r="I58" i="19" s="1"/>
  <c r="H43" i="19"/>
  <c r="H58" i="19" s="1"/>
  <c r="G43" i="19"/>
  <c r="G58" i="19" s="1"/>
  <c r="F43" i="19"/>
  <c r="F58" i="19" s="1"/>
  <c r="E43" i="19"/>
  <c r="E58" i="19" s="1"/>
  <c r="D43" i="19"/>
  <c r="D58" i="19" s="1"/>
  <c r="C43" i="19"/>
  <c r="B43" i="19"/>
  <c r="I41" i="19"/>
  <c r="H41" i="19"/>
  <c r="G41" i="19"/>
  <c r="F41" i="19"/>
  <c r="E41" i="19"/>
  <c r="D41" i="19"/>
  <c r="I38" i="19"/>
  <c r="H38" i="19"/>
  <c r="G38" i="19"/>
  <c r="F38" i="19"/>
  <c r="E38" i="19"/>
  <c r="D38" i="19"/>
  <c r="B36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B34" i="19"/>
  <c r="N33" i="19"/>
  <c r="M33" i="19"/>
  <c r="L33" i="19"/>
  <c r="K33" i="19"/>
  <c r="J33" i="19"/>
  <c r="I33" i="19"/>
  <c r="H33" i="19"/>
  <c r="G33" i="19"/>
  <c r="F33" i="19"/>
  <c r="E33" i="19"/>
  <c r="D33" i="19"/>
  <c r="C33" i="19"/>
  <c r="B33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B32" i="19"/>
  <c r="N31" i="19"/>
  <c r="M31" i="19"/>
  <c r="L31" i="19"/>
  <c r="K31" i="19"/>
  <c r="J31" i="19"/>
  <c r="I31" i="19"/>
  <c r="I36" i="19" s="1"/>
  <c r="H31" i="19"/>
  <c r="H36" i="19" s="1"/>
  <c r="G31" i="19"/>
  <c r="G36" i="19" s="1"/>
  <c r="F31" i="19"/>
  <c r="F36" i="19" s="1"/>
  <c r="E31" i="19"/>
  <c r="E36" i="19" s="1"/>
  <c r="D31" i="19"/>
  <c r="D36" i="19" s="1"/>
  <c r="C31" i="19"/>
  <c r="B31" i="19"/>
  <c r="I29" i="19"/>
  <c r="H29" i="19"/>
  <c r="G29" i="19"/>
  <c r="F29" i="19"/>
  <c r="E29" i="19"/>
  <c r="D29" i="19"/>
  <c r="I26" i="19"/>
  <c r="H26" i="19"/>
  <c r="G26" i="19"/>
  <c r="F26" i="19"/>
  <c r="E26" i="19"/>
  <c r="D26" i="19"/>
  <c r="B23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B21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B20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B19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B18" i="19"/>
  <c r="N17" i="19"/>
  <c r="M17" i="19"/>
  <c r="L17" i="19"/>
  <c r="K17" i="19"/>
  <c r="J17" i="19"/>
  <c r="I17" i="19"/>
  <c r="I23" i="19" s="1"/>
  <c r="H17" i="19"/>
  <c r="H23" i="19" s="1"/>
  <c r="G17" i="19"/>
  <c r="G23" i="19" s="1"/>
  <c r="F17" i="19"/>
  <c r="F23" i="19" s="1"/>
  <c r="E17" i="19"/>
  <c r="E23" i="19" s="1"/>
  <c r="D17" i="19"/>
  <c r="D23" i="19" s="1"/>
  <c r="C17" i="19"/>
  <c r="B17" i="19"/>
  <c r="B15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B13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B12" i="19"/>
  <c r="N11" i="19"/>
  <c r="M11" i="19"/>
  <c r="L11" i="19"/>
  <c r="K11" i="19"/>
  <c r="J11" i="19"/>
  <c r="I11" i="19"/>
  <c r="I15" i="19" s="1"/>
  <c r="H11" i="19"/>
  <c r="H15" i="19" s="1"/>
  <c r="G11" i="19"/>
  <c r="G15" i="19" s="1"/>
  <c r="F11" i="19"/>
  <c r="F15" i="19" s="1"/>
  <c r="E11" i="19"/>
  <c r="E15" i="19" s="1"/>
  <c r="D11" i="19"/>
  <c r="D15" i="19" s="1"/>
  <c r="C11" i="19"/>
  <c r="B11" i="19"/>
  <c r="B9" i="19"/>
  <c r="C4" i="19" s="1"/>
  <c r="N7" i="19"/>
  <c r="M7" i="19"/>
  <c r="L7" i="19"/>
  <c r="K7" i="19"/>
  <c r="J7" i="19"/>
  <c r="I7" i="19"/>
  <c r="H7" i="19"/>
  <c r="G7" i="19"/>
  <c r="F7" i="19"/>
  <c r="E7" i="19"/>
  <c r="D7" i="19"/>
  <c r="C7" i="19"/>
  <c r="B7" i="19"/>
  <c r="N6" i="19"/>
  <c r="M6" i="19"/>
  <c r="L6" i="19"/>
  <c r="K6" i="19"/>
  <c r="J6" i="19"/>
  <c r="I6" i="19"/>
  <c r="H6" i="19"/>
  <c r="G6" i="19"/>
  <c r="F6" i="19"/>
  <c r="E6" i="19"/>
  <c r="E9" i="19" s="1"/>
  <c r="D6" i="19"/>
  <c r="C6" i="19"/>
  <c r="B6" i="19"/>
  <c r="I40" i="18"/>
  <c r="H40" i="18"/>
  <c r="G40" i="18"/>
  <c r="F40" i="18"/>
  <c r="E40" i="18"/>
  <c r="D40" i="18"/>
  <c r="B40" i="18"/>
  <c r="I37" i="18"/>
  <c r="H37" i="18"/>
  <c r="G37" i="18"/>
  <c r="F37" i="18"/>
  <c r="E37" i="18"/>
  <c r="D37" i="18"/>
  <c r="B35" i="18"/>
  <c r="N33" i="18"/>
  <c r="M33" i="18"/>
  <c r="L33" i="18"/>
  <c r="K33" i="18"/>
  <c r="J33" i="18"/>
  <c r="I33" i="18"/>
  <c r="I35" i="18" s="1"/>
  <c r="H33" i="18"/>
  <c r="H35" i="18" s="1"/>
  <c r="G33" i="18"/>
  <c r="G35" i="18" s="1"/>
  <c r="F33" i="18"/>
  <c r="F35" i="18" s="1"/>
  <c r="E33" i="18"/>
  <c r="E35" i="18" s="1"/>
  <c r="D33" i="18"/>
  <c r="D35" i="18" s="1"/>
  <c r="C33" i="18"/>
  <c r="B33" i="18"/>
  <c r="I31" i="18"/>
  <c r="H31" i="18"/>
  <c r="G31" i="18"/>
  <c r="F31" i="18"/>
  <c r="E31" i="18"/>
  <c r="D31" i="18"/>
  <c r="I28" i="18"/>
  <c r="H28" i="18"/>
  <c r="G28" i="18"/>
  <c r="F28" i="18"/>
  <c r="E28" i="18"/>
  <c r="D28" i="18"/>
  <c r="I26" i="18"/>
  <c r="H26" i="18"/>
  <c r="G26" i="18"/>
  <c r="F26" i="18"/>
  <c r="E26" i="18"/>
  <c r="D26" i="18"/>
  <c r="B26" i="18"/>
  <c r="I23" i="18"/>
  <c r="H23" i="18"/>
  <c r="G23" i="18"/>
  <c r="F23" i="18"/>
  <c r="E23" i="18"/>
  <c r="D23" i="18"/>
  <c r="I20" i="18"/>
  <c r="H20" i="18"/>
  <c r="G20" i="18"/>
  <c r="F20" i="18"/>
  <c r="E20" i="18"/>
  <c r="D20" i="18"/>
  <c r="B17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B14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B13" i="18"/>
  <c r="N12" i="18"/>
  <c r="M12" i="18"/>
  <c r="L12" i="18"/>
  <c r="K12" i="18"/>
  <c r="J12" i="18"/>
  <c r="I12" i="18"/>
  <c r="H12" i="18"/>
  <c r="G12" i="18"/>
  <c r="F12" i="18"/>
  <c r="E12" i="18"/>
  <c r="E17" i="18" s="1"/>
  <c r="D12" i="18"/>
  <c r="C12" i="18"/>
  <c r="B12" i="18"/>
  <c r="I10" i="18"/>
  <c r="H10" i="18"/>
  <c r="G10" i="18"/>
  <c r="F10" i="18"/>
  <c r="E10" i="18"/>
  <c r="D10" i="18"/>
  <c r="B10" i="18"/>
  <c r="I7" i="18"/>
  <c r="H7" i="18"/>
  <c r="G7" i="18"/>
  <c r="F7" i="18"/>
  <c r="E7" i="18"/>
  <c r="D7" i="18"/>
  <c r="B7" i="18"/>
  <c r="B64" i="17"/>
  <c r="O62" i="17"/>
  <c r="N62" i="17"/>
  <c r="M62" i="17"/>
  <c r="L62" i="17"/>
  <c r="K62" i="17"/>
  <c r="J62" i="17"/>
  <c r="I62" i="17"/>
  <c r="I64" i="17" s="1"/>
  <c r="H62" i="17"/>
  <c r="H64" i="17" s="1"/>
  <c r="G62" i="17"/>
  <c r="G64" i="17" s="1"/>
  <c r="F62" i="17"/>
  <c r="F64" i="17" s="1"/>
  <c r="E62" i="17"/>
  <c r="E64" i="17" s="1"/>
  <c r="D62" i="17"/>
  <c r="D64" i="17" s="1"/>
  <c r="C62" i="17"/>
  <c r="B62" i="17"/>
  <c r="I60" i="17"/>
  <c r="H60" i="17"/>
  <c r="G60" i="17"/>
  <c r="F60" i="17"/>
  <c r="E60" i="17"/>
  <c r="D60" i="17"/>
  <c r="B58" i="17"/>
  <c r="N56" i="17"/>
  <c r="M56" i="17"/>
  <c r="L56" i="17"/>
  <c r="K56" i="17"/>
  <c r="J56" i="17"/>
  <c r="I56" i="17"/>
  <c r="H56" i="17"/>
  <c r="G56" i="17"/>
  <c r="F56" i="17"/>
  <c r="E56" i="17"/>
  <c r="D56" i="17"/>
  <c r="C56" i="17"/>
  <c r="B56" i="17"/>
  <c r="N55" i="17"/>
  <c r="M55" i="17"/>
  <c r="L55" i="17"/>
  <c r="K55" i="17"/>
  <c r="J55" i="17"/>
  <c r="I55" i="17"/>
  <c r="H55" i="17"/>
  <c r="G55" i="17"/>
  <c r="F55" i="17"/>
  <c r="E55" i="17"/>
  <c r="D55" i="17"/>
  <c r="C55" i="17"/>
  <c r="B55" i="17"/>
  <c r="N54" i="17"/>
  <c r="M54" i="17"/>
  <c r="L54" i="17"/>
  <c r="K54" i="17"/>
  <c r="J54" i="17"/>
  <c r="I54" i="17"/>
  <c r="I58" i="17" s="1"/>
  <c r="H54" i="17"/>
  <c r="H58" i="17" s="1"/>
  <c r="G54" i="17"/>
  <c r="G58" i="17" s="1"/>
  <c r="F54" i="17"/>
  <c r="F58" i="17" s="1"/>
  <c r="E54" i="17"/>
  <c r="E58" i="17" s="1"/>
  <c r="D54" i="17"/>
  <c r="D58" i="17" s="1"/>
  <c r="C54" i="17"/>
  <c r="B54" i="17"/>
  <c r="I52" i="17"/>
  <c r="H52" i="17"/>
  <c r="G52" i="17"/>
  <c r="F52" i="17"/>
  <c r="E52" i="17"/>
  <c r="D52" i="17"/>
  <c r="I49" i="17"/>
  <c r="H49" i="17"/>
  <c r="G49" i="17"/>
  <c r="F49" i="17"/>
  <c r="E49" i="17"/>
  <c r="D49" i="17"/>
  <c r="B47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B45" i="17"/>
  <c r="N44" i="17"/>
  <c r="M44" i="17"/>
  <c r="L44" i="17"/>
  <c r="K44" i="17"/>
  <c r="J44" i="17"/>
  <c r="I44" i="17"/>
  <c r="I47" i="17" s="1"/>
  <c r="H44" i="17"/>
  <c r="H47" i="17" s="1"/>
  <c r="G44" i="17"/>
  <c r="G47" i="17" s="1"/>
  <c r="F44" i="17"/>
  <c r="F47" i="17" s="1"/>
  <c r="E44" i="17"/>
  <c r="E47" i="17" s="1"/>
  <c r="D44" i="17"/>
  <c r="D47" i="17" s="1"/>
  <c r="C44" i="17"/>
  <c r="B44" i="17"/>
  <c r="I42" i="17"/>
  <c r="H42" i="17"/>
  <c r="G42" i="17"/>
  <c r="F42" i="17"/>
  <c r="E42" i="17"/>
  <c r="D42" i="17"/>
  <c r="I39" i="17"/>
  <c r="H39" i="17"/>
  <c r="G39" i="17"/>
  <c r="F39" i="17"/>
  <c r="E39" i="17"/>
  <c r="D39" i="17"/>
  <c r="B36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B34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B33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B32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B31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B30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B28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B27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B26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B25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B24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B23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B22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B21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B20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B19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B18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B17" i="17"/>
  <c r="N16" i="17"/>
  <c r="M16" i="17"/>
  <c r="L16" i="17"/>
  <c r="K16" i="17"/>
  <c r="J16" i="17"/>
  <c r="I16" i="17"/>
  <c r="I36" i="17" s="1"/>
  <c r="H16" i="17"/>
  <c r="H36" i="17" s="1"/>
  <c r="G16" i="17"/>
  <c r="G36" i="17" s="1"/>
  <c r="F16" i="17"/>
  <c r="F36" i="17" s="1"/>
  <c r="E16" i="17"/>
  <c r="E36" i="17" s="1"/>
  <c r="D16" i="17"/>
  <c r="D36" i="17" s="1"/>
  <c r="C16" i="17"/>
  <c r="B16" i="17"/>
  <c r="B14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12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B11" i="17"/>
  <c r="M10" i="17"/>
  <c r="L10" i="17"/>
  <c r="K10" i="17"/>
  <c r="J10" i="17"/>
  <c r="I10" i="17"/>
  <c r="I14" i="17" s="1"/>
  <c r="H10" i="17"/>
  <c r="H14" i="17" s="1"/>
  <c r="G10" i="17"/>
  <c r="G14" i="17" s="1"/>
  <c r="F10" i="17"/>
  <c r="F14" i="17" s="1"/>
  <c r="E10" i="17"/>
  <c r="E14" i="17" s="1"/>
  <c r="D10" i="17"/>
  <c r="D14" i="17" s="1"/>
  <c r="C10" i="17"/>
  <c r="B10" i="17"/>
  <c r="B8" i="17"/>
  <c r="N6" i="17"/>
  <c r="M6" i="17"/>
  <c r="L6" i="17"/>
  <c r="K6" i="17"/>
  <c r="J6" i="17"/>
  <c r="I6" i="17"/>
  <c r="I8" i="17" s="1"/>
  <c r="H6" i="17"/>
  <c r="H8" i="17" s="1"/>
  <c r="G6" i="17"/>
  <c r="G8" i="17" s="1"/>
  <c r="F6" i="17"/>
  <c r="F8" i="17" s="1"/>
  <c r="E6" i="17"/>
  <c r="E8" i="17" s="1"/>
  <c r="D6" i="17"/>
  <c r="D8" i="17" s="1"/>
  <c r="C6" i="17"/>
  <c r="B6" i="17"/>
  <c r="C4" i="17"/>
  <c r="N22" i="9"/>
  <c r="M22" i="9"/>
  <c r="O22" i="9" s="1"/>
  <c r="L17" i="9"/>
  <c r="J17" i="9"/>
  <c r="H17" i="9"/>
  <c r="F17" i="9"/>
  <c r="D17" i="9"/>
  <c r="B17" i="9"/>
  <c r="O16" i="9"/>
  <c r="N16" i="9"/>
  <c r="N15" i="9"/>
  <c r="K15" i="9"/>
  <c r="I15" i="9"/>
  <c r="G15" i="9"/>
  <c r="N14" i="9"/>
  <c r="K14" i="9"/>
  <c r="I14" i="9"/>
  <c r="G14" i="9"/>
  <c r="E14" i="9"/>
  <c r="N13" i="9"/>
  <c r="M13" i="9"/>
  <c r="M17" i="9" s="1"/>
  <c r="K13" i="9"/>
  <c r="K17" i="9" s="1"/>
  <c r="I13" i="9"/>
  <c r="I17" i="9" s="1"/>
  <c r="G13" i="9"/>
  <c r="G17" i="9" s="1"/>
  <c r="E13" i="9"/>
  <c r="C13" i="9"/>
  <c r="C17" i="9" s="1"/>
  <c r="N12" i="9"/>
  <c r="E12" i="9"/>
  <c r="O12" i="9" s="1"/>
  <c r="O17" i="9" s="1"/>
  <c r="L8" i="9"/>
  <c r="J8" i="9"/>
  <c r="H8" i="9"/>
  <c r="H25" i="9" s="1"/>
  <c r="F8" i="9"/>
  <c r="F25" i="9" s="1"/>
  <c r="D8" i="9"/>
  <c r="B8" i="9"/>
  <c r="N7" i="9"/>
  <c r="M7" i="9"/>
  <c r="M8" i="9" s="1"/>
  <c r="G7" i="9"/>
  <c r="E7" i="9"/>
  <c r="O6" i="9"/>
  <c r="N6" i="9"/>
  <c r="N5" i="9"/>
  <c r="K5" i="9"/>
  <c r="G5" i="9"/>
  <c r="C5" i="9"/>
  <c r="C8" i="9" s="1"/>
  <c r="N4" i="9"/>
  <c r="K4" i="9"/>
  <c r="I4" i="9"/>
  <c r="G4" i="9"/>
  <c r="E4" i="9"/>
  <c r="N3" i="9"/>
  <c r="K3" i="9"/>
  <c r="K8" i="9" s="1"/>
  <c r="I3" i="9"/>
  <c r="I8" i="9" s="1"/>
  <c r="G3" i="9"/>
  <c r="G8" i="9" s="1"/>
  <c r="E3" i="9"/>
  <c r="E8" i="9" s="1"/>
  <c r="I48" i="1"/>
  <c r="N8" i="9" l="1"/>
  <c r="J25" i="9"/>
  <c r="C4" i="23"/>
  <c r="C4" i="20" s="1"/>
  <c r="B25" i="9"/>
  <c r="D25" i="9"/>
  <c r="L25" i="9"/>
  <c r="C4" i="18"/>
  <c r="C4" i="31"/>
  <c r="C25" i="20" s="1"/>
  <c r="C4" i="22"/>
  <c r="C3" i="20" s="1"/>
  <c r="C4" i="29"/>
  <c r="C18" i="20" s="1"/>
  <c r="C4" i="16"/>
  <c r="N17" i="9"/>
  <c r="C4" i="21"/>
  <c r="C2" i="20" s="1"/>
  <c r="C4" i="30"/>
  <c r="C24" i="20" s="1"/>
  <c r="C4" i="27"/>
  <c r="C17" i="20" s="1"/>
  <c r="C4" i="26"/>
  <c r="C5" i="20" s="1"/>
  <c r="F4" i="29"/>
  <c r="I4" i="23"/>
  <c r="H4" i="26"/>
  <c r="G4" i="24"/>
  <c r="I4" i="15"/>
  <c r="D4" i="30"/>
  <c r="B24" i="20" s="1"/>
  <c r="H4" i="30"/>
  <c r="D4" i="29"/>
  <c r="B18" i="20" s="1"/>
  <c r="H4" i="29"/>
  <c r="G4" i="23"/>
  <c r="F4" i="26"/>
  <c r="E4" i="24"/>
  <c r="I4" i="24"/>
  <c r="E4" i="23"/>
  <c r="D4" i="26"/>
  <c r="B5" i="20" s="1"/>
  <c r="G4" i="30"/>
  <c r="G4" i="29"/>
  <c r="F4" i="23"/>
  <c r="E4" i="26"/>
  <c r="I4" i="26"/>
  <c r="D4" i="24"/>
  <c r="B6" i="20" s="1"/>
  <c r="H4" i="24"/>
  <c r="E4" i="30"/>
  <c r="I4" i="30"/>
  <c r="E4" i="29"/>
  <c r="I4" i="29"/>
  <c r="D4" i="23"/>
  <c r="B4" i="20" s="1"/>
  <c r="H4" i="23"/>
  <c r="G4" i="26"/>
  <c r="F4" i="24"/>
  <c r="H13" i="31"/>
  <c r="H4" i="31" s="1"/>
  <c r="I13" i="31"/>
  <c r="I4" i="31" s="1"/>
  <c r="G9" i="19"/>
  <c r="G4" i="19" s="1"/>
  <c r="D13" i="31"/>
  <c r="H9" i="19"/>
  <c r="H4" i="19" s="1"/>
  <c r="F9" i="19"/>
  <c r="F4" i="19" s="1"/>
  <c r="D9" i="19"/>
  <c r="D4" i="19" s="1"/>
  <c r="H17" i="18"/>
  <c r="H4" i="18" s="1"/>
  <c r="D26" i="21"/>
  <c r="D4" i="21" s="1"/>
  <c r="B2" i="20" s="1"/>
  <c r="B10" i="20" s="1"/>
  <c r="H4" i="28"/>
  <c r="G105" i="15"/>
  <c r="G4" i="15" s="1"/>
  <c r="O15" i="9"/>
  <c r="I25" i="9"/>
  <c r="K25" i="9"/>
  <c r="E4" i="18"/>
  <c r="G26" i="21"/>
  <c r="G4" i="21" s="1"/>
  <c r="O4" i="9"/>
  <c r="F17" i="18"/>
  <c r="F4" i="18" s="1"/>
  <c r="G17" i="18"/>
  <c r="G4" i="18" s="1"/>
  <c r="F17" i="32"/>
  <c r="F4" i="32" s="1"/>
  <c r="G17" i="32"/>
  <c r="G4" i="32" s="1"/>
  <c r="O14" i="9"/>
  <c r="F105" i="15"/>
  <c r="F4" i="15" s="1"/>
  <c r="D105" i="15"/>
  <c r="D4" i="15" s="1"/>
  <c r="E105" i="15"/>
  <c r="E4" i="15" s="1"/>
  <c r="H105" i="15"/>
  <c r="H4" i="15" s="1"/>
  <c r="M25" i="9"/>
  <c r="O7" i="9"/>
  <c r="D4" i="28"/>
  <c r="B19" i="20" s="1"/>
  <c r="E4" i="28"/>
  <c r="F4" i="28"/>
  <c r="G4" i="28"/>
  <c r="I4" i="28"/>
  <c r="E17" i="9"/>
  <c r="E25" i="9" s="1"/>
  <c r="O3" i="9"/>
  <c r="O8" i="9" s="1"/>
  <c r="O25" i="9" s="1"/>
  <c r="E13" i="31"/>
  <c r="E4" i="31" s="1"/>
  <c r="F4" i="31"/>
  <c r="G4" i="31"/>
  <c r="E4" i="32"/>
  <c r="D4" i="31"/>
  <c r="B25" i="20" s="1"/>
  <c r="I9" i="19"/>
  <c r="I4" i="19" s="1"/>
  <c r="H4" i="25"/>
  <c r="H4" i="22"/>
  <c r="I4" i="25"/>
  <c r="C25" i="9"/>
  <c r="D4" i="17"/>
  <c r="H4" i="17"/>
  <c r="E4" i="19"/>
  <c r="E4" i="22"/>
  <c r="H4" i="27"/>
  <c r="F4" i="25"/>
  <c r="I4" i="17"/>
  <c r="F4" i="22"/>
  <c r="G4" i="25"/>
  <c r="D4" i="16"/>
  <c r="E4" i="17"/>
  <c r="G4" i="22"/>
  <c r="E4" i="16"/>
  <c r="F4" i="16"/>
  <c r="I4" i="22"/>
  <c r="D4" i="27"/>
  <c r="B17" i="20" s="1"/>
  <c r="G4" i="16"/>
  <c r="E4" i="27"/>
  <c r="H4" i="16"/>
  <c r="F4" i="17"/>
  <c r="E4" i="21"/>
  <c r="F4" i="27"/>
  <c r="I4" i="27"/>
  <c r="D4" i="25"/>
  <c r="B7" i="20" s="1"/>
  <c r="I4" i="16"/>
  <c r="O5" i="9"/>
  <c r="G4" i="17"/>
  <c r="D4" i="22"/>
  <c r="B3" i="20" s="1"/>
  <c r="G4" i="27"/>
  <c r="E4" i="25"/>
  <c r="I17" i="32"/>
  <c r="I4" i="32" s="1"/>
  <c r="D17" i="18"/>
  <c r="D4" i="18" s="1"/>
  <c r="D17" i="32"/>
  <c r="D4" i="32" s="1"/>
  <c r="B26" i="20" s="1"/>
  <c r="F26" i="21"/>
  <c r="F4" i="21" s="1"/>
  <c r="H26" i="21"/>
  <c r="H4" i="21" s="1"/>
  <c r="G25" i="9"/>
  <c r="I17" i="18"/>
  <c r="I4" i="18" s="1"/>
  <c r="I26" i="21"/>
  <c r="I4" i="21" s="1"/>
  <c r="H17" i="32"/>
  <c r="H4" i="32" s="1"/>
  <c r="O13" i="9"/>
  <c r="C10" i="20" l="1"/>
  <c r="N25" i="9"/>
  <c r="V13" i="7"/>
</calcChain>
</file>

<file path=xl/sharedStrings.xml><?xml version="1.0" encoding="utf-8"?>
<sst xmlns="http://schemas.openxmlformats.org/spreadsheetml/2006/main" count="1847" uniqueCount="775">
  <si>
    <t>โครงการ</t>
  </si>
  <si>
    <t>แหล่งงบประมาณ</t>
  </si>
  <si>
    <t>งบประมาณรวม (ล้านบาท)</t>
  </si>
  <si>
    <t>ระยะเวลาดำเนินโครงการ</t>
  </si>
  <si>
    <t>หน่วยงานรับผิดชอบ</t>
  </si>
  <si>
    <t>หลัก</t>
  </si>
  <si>
    <t>สนับสนุน</t>
  </si>
  <si>
    <t>กรมโรงงานอุตสาหกรรม</t>
  </si>
  <si>
    <t>โครงการเพิ่มเติม</t>
  </si>
  <si>
    <t>รวมงบ</t>
  </si>
  <si>
    <t>รวมโครงการ</t>
  </si>
  <si>
    <t>งบกระทรวง (กระทรวงอุตสาหกรรม)</t>
  </si>
  <si>
    <t>1. การจัดทำผังเมืองที่เหมาะสมกับศักยภาพพื้นที่</t>
  </si>
  <si>
    <t>กลยุทธ์</t>
  </si>
  <si>
    <t>ตัวชี้วัด</t>
  </si>
  <si>
    <t>เป้าประสงค์</t>
  </si>
  <si>
    <t>ยุทธศาสตร์</t>
  </si>
  <si>
    <t>(1) ผังเมืองรวมที่สอดคล้องกับการพัฒนาอุตสาหกรรมและการจัดการสิ่งแวดล้อม</t>
  </si>
  <si>
    <t xml:space="preserve">1)  มีการปรับปรุงและจัดทำผังเมืองที่สอดคล้องกับการพัฒนาอุตสาหกรรมและการใช้ประโยชน์อื่นที่สอดคล้องกับศักยภาพการพัฒนาเชิงพื้นที่
</t>
  </si>
  <si>
    <t>สำนักงานป้องกันและบรรเทาสาธารณภัยจังหวัดระยอง</t>
  </si>
  <si>
    <t>งบกระทรวง (กระทรวงมหาดไทย)</t>
  </si>
  <si>
    <t>องค์การบริหารส่วนจังหวัดระยอง</t>
  </si>
  <si>
    <t>งบท้องถิ่น</t>
  </si>
  <si>
    <t>1.1  ปรับปรุงผังเมืองรวม และผังเมืองเฉพาะ</t>
  </si>
  <si>
    <t>ยุทธศาสตร์ที่ 1 การจัดทำผังเมืองที่เหมาะสมกับศักยภาพพื้นที่</t>
  </si>
  <si>
    <t>ยุทธศาสตร์ที่ 2 การปรับปรุงระบบโครงสร้างพื้นฐานเพื่อรองรับการพัฒนาเศรษฐกิจและสังคม</t>
  </si>
  <si>
    <t>ยุทธศาสตร์ที่ 3  การยกระดับการจัดการสิ่งแวดล้อมและความปลอดภัยในพื้นที่</t>
  </si>
  <si>
    <t>ยุทธศาสตร์ที่ 4 การสร้างความเชื่อมโยงเศรษฐกิจชุมชนและอุตสาหกรรมในพื้นที่</t>
  </si>
  <si>
    <t>ยุทธศาสตร์ที่ 5 การพัฒนาสังคมและยกระดับคุณภาพชีวิต</t>
  </si>
  <si>
    <t>ยุทธศาสตร์ที่ 6 การพัฒนาระบบการบริหารจัดการ องค์ความรู้ และบุคลากร</t>
  </si>
  <si>
    <t xml:space="preserve">(3) จำนวนโรงงานที่มีความเสี่ยงสูง (EIA EHIA ESA และรายงานประเมินความเสี่ยง) ในการเกิดมลพิษในพื้นที่อุตสาหกรรมมีการจัดการด้านของเสียที่สูงกว่า มาตรฐาน </t>
  </si>
  <si>
    <t>(7) คุณภาพสิ่งแวดล้อมที่มีนัยสำคัญ ดีขึ้น</t>
  </si>
  <si>
    <t>5. การพัฒนาสังคมและยกระดับคุณภาพชีวิต</t>
  </si>
  <si>
    <t>3) มีการยกระดับการบริหารจัดการสิ่งแวดล้อมเมืองที่สอดคล้องกับการเป็นเมืองอุตสาหกรรมเชิงนิเวศ</t>
  </si>
  <si>
    <t>1) พัฒนาชุมชนเป้าหมายให้รองรับความต้องการของอุตสาหกรรมในพื้นที่ และมีคุณภาพชีวิตที่ดีขึ้น</t>
  </si>
  <si>
    <t>5.1  สร้างความเชื่อมโยงเศรษฐกิจชุมชน</t>
  </si>
  <si>
    <t>2) พัฒนาแรงงานอุตสาหกรรม ตามหลัก 3ส (สะอาด สุขภาวะ skill/ทักษะ) เพื่อรองรับอุตสาหกรรม</t>
  </si>
  <si>
    <t>งบ</t>
  </si>
  <si>
    <t>6. การพัฒนาระบบการบริหารจัดการองค์ความรู้และบุคลากร</t>
  </si>
  <si>
    <t>1) มีการบริหารจัดการของภาคส่วนที่เกี่ยวข้องในเชิงบูรณาการเพื่อรองรับเมืองอุตสาหกรรมเชิงนิเวศ</t>
  </si>
  <si>
    <t>(1) มีโครงสร้างบุคลากรและงบประมาณในการดำเนินงานที่ชัดเจน</t>
  </si>
  <si>
    <t xml:space="preserve">6.1 วางระบบการบริหารจัดการเชิงบูรณาการทั้งด้านระบบการจัดการ การพัฒนาบุคลากรและการจัดการความรู้ </t>
  </si>
  <si>
    <t>(3) กฎระเบียบและมาตรการที่เอื้อต่อการพัฒนาในเชิงบูรณาการที่ได้รับการปรับปรุง</t>
  </si>
  <si>
    <t>งบจังหวัด</t>
  </si>
  <si>
    <t>งบกรมโรงงานอุตสาหกรรม กระทรวงอุตสาหกรรม</t>
  </si>
  <si>
    <t>งบอุดหนุนกรมส่งเสริมการปกครองส่วนท้องถิ่นกระทรวงมหาดไทย</t>
  </si>
  <si>
    <t>แผนปฏิบัติการตามแผนแม่บทเมืองอุตสาหกรรมเชิงนิเวศ จังหวัดระยอง</t>
  </si>
  <si>
    <t>4.1 สร้างความเชื่อมโยงอุตสาหกรรมเป้าหมายหลักกับอุตสาหกรรมชุมชน</t>
  </si>
  <si>
    <t>งบกระทรวง</t>
  </si>
  <si>
    <t>งบเอกชน</t>
  </si>
  <si>
    <t>ย.1</t>
  </si>
  <si>
    <t>ย.2</t>
  </si>
  <si>
    <t>ย.3</t>
  </si>
  <si>
    <t>ย.4</t>
  </si>
  <si>
    <t>ย.5</t>
  </si>
  <si>
    <t>ย.6</t>
  </si>
  <si>
    <t>รวม</t>
  </si>
  <si>
    <t>โครงการจังหวัด/ท้องถิ่น</t>
  </si>
  <si>
    <t>งบอุดหนุน</t>
  </si>
  <si>
    <t>จน.โครงการ</t>
  </si>
  <si>
    <t>(2) แนวป้องกันโดยรอบ (Protection Strip) และแนวพื้นที่กันชน (Buffer) ระหว่างพื้นที่อุตสาหกรรม พื้นที่ชุมชน และพื้นที่ท่องเที่ยวเพิ่มขึ้น</t>
  </si>
  <si>
    <t>*งบขนส่งทางบก</t>
  </si>
  <si>
    <t>โครงการพัฒนาท่าเรือแห่งที่ 3</t>
  </si>
  <si>
    <t>โครงการบูรณาการเมืองอุตสาหกรรมเชิงนิเวศ</t>
  </si>
  <si>
    <t>โครงการจัดตั้งศูนย์เผยแพร่ พัฒนา และบริหารจัดการเมืองอุตสาหกรรมเชิงนิเวศ (Eco Center)</t>
  </si>
  <si>
    <t>โครงการประเมินและการยอมรับการเป็นเมืองอุตสาหกรรมเชิงนิเวศโดยภาคีต่างๆ</t>
  </si>
  <si>
    <t>โครงการสนับสนุนส่งเสริมโรงงานในนิคมฯเข้าสู่อุตสาหกรรมสีเขียว (Green Industry)</t>
  </si>
  <si>
    <t>โครงการตรวจสอบโรงงานที่เข้าข่ายความเสี่ยง 12 ประเภทและความเสี่ยงอัคคีภัยฯ ร่วมดำเนินงาน</t>
  </si>
  <si>
    <t>โครงการตรวจประเมินความปลอดภัยโรงงานอุตสาหกรรม (Plant Integrity Audit)</t>
  </si>
  <si>
    <t>ลำดับที่</t>
  </si>
  <si>
    <t>ยุทธศาสตร์ที่ 3 การยกระดับการจัดการสิ่งแวดล้อมและความปลอดภัยในพื้นที่</t>
  </si>
  <si>
    <t>งบ  กนอ.</t>
  </si>
  <si>
    <t>งบ กนอ.</t>
  </si>
  <si>
    <t>เพิ่มเติม/บูรณาการ</t>
  </si>
  <si>
    <t xml:space="preserve">ยุทธศาสตร์ที่ 1 การจัดทำผังเมืองที่เหมาะสมกับศักยภาพพื้นที่ </t>
  </si>
  <si>
    <t xml:space="preserve">เป้าหมาย </t>
  </si>
  <si>
    <t>(1) มีการปรับปรุงและจัดทำผังเมืองที่สอดคล้องกับการพัฒนาอุตสาหกรรมและการใช้ประโยชน์อื่นที่สอดคล้องกับศักยภาพการพัฒนาเชิงพื้นที่</t>
  </si>
  <si>
    <t>ยุทธศาสตร์ที่ 2  การปรับปรุงระบบโครงสร้างพื้นฐานเพื่อรองรับการพัฒนาเศรษฐกิจและสังคม</t>
  </si>
  <si>
    <t>(1)   มีระบบโครงสร้างพื้นฐานได้มาตรฐานและเพียงพอ เพื่อรองรับการพัฒนาเมืองอุตสาหกรรมเชิงนิเวศ</t>
  </si>
  <si>
    <t xml:space="preserve">(1)   ระบบคมนาคมขนส่งภาคอุตสาหกรรมที่มีอยู่เดิมได้รับการปรับปรุงเพื่อรองรับอุตสาหกรรมเชิงนิเวศที่มีความปลอดภัยและรวดเร็ว  </t>
  </si>
  <si>
    <t>(2)  มีการจัดการสาธารณูปโภคอย่างมีประสิทธิภาพ เพื่อรองรับการใช้ประโยชน์ของทุกภาคส่วน</t>
  </si>
  <si>
    <t xml:space="preserve">(2)  มีแผนการจัดสรรสาธารณูปโภคร่วมกันของหน่วยงานที่เกี่ยวข้อง </t>
  </si>
  <si>
    <t>(1)  ลดความขัดแย้ง ระหว่างภาคอุตสาหกรรมและชุมชน</t>
  </si>
  <si>
    <t>(2)  ยกระดับการบริหารจัดการสิ่งแวดล้อมและความปลอดภัยของภาคอุตสาหกรรมเป็นที่ยอมรับของประชาชน</t>
  </si>
  <si>
    <t>(3)  มีการยกระดับการบริหารจัดการสิ่งแวดล้อมเมืองที่สอดคล้องกับการเป็นเมืองอุตสาหกรรมเชิงนิเวศ</t>
  </si>
  <si>
    <t>(1)  จำนวนเครือข่ายความร่วมมือระหว่างภาครัฐ เอกชน และภาคประชาชนที่มีศักยภาพ ที่เพิ่มขึ้น</t>
  </si>
  <si>
    <t xml:space="preserve">(3)  จำนวนโรงงานที่มีความเสี่ยงสูง (EIA EHIA ESA และรายงานประเมินความเสี่ยง) ในการเกิดมลพิษในพื้นที่อุตสาหกรรมมีการจัดการด้านของเสียที่สูงกว่า มาตรฐาน </t>
  </si>
  <si>
    <t>(6)  จำนวนธุรกิจที่มีการเชื่อมโยงการใช้วัสดุเหลือใช้ และพลังงาน</t>
  </si>
  <si>
    <t>(7)  คุณภาพสิ่งแวดล้อมที่มีนัยสำคัญ ดีขึ้น</t>
  </si>
  <si>
    <t xml:space="preserve">(2)  การต่อต้านการลงทุนและประกอบกิจการในอุตสาหกรรมเป้าหมายหลัก (เช่น ปิโตรเคมี) ของพื้นที่ลดลง </t>
  </si>
  <si>
    <t>(4)  จำนวนโรงงานในพื้นที่นอกเขตพื้นที่อุตสาหกรรมเป้าหมาย  มีการจัดการด้านของเสียตามมาตรฐานที่กำหนด</t>
  </si>
  <si>
    <t>(5)  จำนวนพื้นที่ที่มีค่ามาตรฐานมลพิษทางอากาศในชั้นบรรยากาศของพื้นที่อุตสาหกรรมเป้าหมาย อยู่ในเกณฑ์เหนือกว่ามาตรฐาน ที่กำหนด</t>
  </si>
  <si>
    <t>ยุทธศาสตร์ที่ 4  การสร้างความเชื่อมโยงเศรษฐกิจชุมชนและอุตสาหกรรมในพื้นที่</t>
  </si>
  <si>
    <t xml:space="preserve">(1)  มีการเกื้อกูลการใช้ประโยชน์จากการพัฒนาอุตสาหกรรมในพื้นที่ร่วมกัน เพื่อเพิ่มรายได้กับชุมชน </t>
  </si>
  <si>
    <t>(1)   จำนวนโรงงานที่เชื่อมโยงการใช้ประโยชน์ร่วมกันชุมชนเพิ่มขึ้น</t>
  </si>
  <si>
    <t>ยุทธศาสตร์ที่ 5  การพัฒนาสังคมและยกระดับคุณภาพชีวิต</t>
  </si>
  <si>
    <t>(1)  พัฒนาชุมชนเป้าหมายให้รองรับความต้องการของอุตสาหกรรมในพื้นที่ และมีคุณภาพชีวิตที่ดีขึ้น</t>
  </si>
  <si>
    <t xml:space="preserve">(1)  มีชุมชนเป้าหมายที่มีการเชื่อมโยงการพัฒนากับพื้นที่อุตสาหกรรมเป้าหมาย </t>
  </si>
  <si>
    <t xml:space="preserve">(2)  มีการพัฒนาทักษะแรงงานตรงตามความต้องการภาคอุตสาหกรรม </t>
  </si>
  <si>
    <t>ยุทธศาสตร์ที่ 6  การพัฒนาระบบการบริหารจัดการองค์ความรู้และบุคลากร</t>
  </si>
  <si>
    <t>(1)  มีการบริหารจัดการของภาคส่วนที่เกี่ยวข้องในเชิงบูรณาการเพื่อรองรับเมืองอุตสาหกรรมเชิงนิเวศ</t>
  </si>
  <si>
    <t>(1)  มีโครงสร้างบุคลากรและงบประมาณในการดำเนินงานที่ชัดเจน</t>
  </si>
  <si>
    <t xml:space="preserve">(2)  มีฐานข้อมูลเมืองอุตสาหกรรมเชิงนิเวศ </t>
  </si>
  <si>
    <t>(3)  กฎระเบียบและมาตรการที่เอื้อต่อการพัฒนาในเชิงบูรณาการที่ได้รับการปรับปรุง</t>
  </si>
  <si>
    <t>กรมโรงงานอุตสาหกรรม และสำนักงานอุตสาหกรรมจังหวัด</t>
  </si>
  <si>
    <t>งบประมาณรวมยุทธศาสตร์ที่ 4 ( 0 โครงการ)</t>
  </si>
  <si>
    <t>งบประมาณรวมยุทธศาสตร์ที่ 5 ( 0 โครงการ)</t>
  </si>
  <si>
    <t>งบประมาณรวมยุทธศาสตร์ที่ 1 (0 โครงการ)</t>
  </si>
  <si>
    <t>งบประมาณรวมยุทธศาสตร์ที่ 2 (0 โครงการ)</t>
  </si>
  <si>
    <t>งบประมาณรวมยุทธศาสตร์ที่ 6 (0 โครงการ)</t>
  </si>
  <si>
    <t>จน.เงิน (ลบบ.)</t>
  </si>
  <si>
    <t>มท.</t>
  </si>
  <si>
    <t>อก.</t>
  </si>
  <si>
    <t>อก</t>
  </si>
  <si>
    <t>กรอ</t>
  </si>
  <si>
    <t>สป</t>
  </si>
  <si>
    <t>มธ</t>
  </si>
  <si>
    <t>ยธ</t>
  </si>
  <si>
    <t>อปท</t>
  </si>
  <si>
    <t>สธ.</t>
  </si>
  <si>
    <t>เอกชน (27 โครง)</t>
  </si>
  <si>
    <t>ทส. (1 โครง)</t>
  </si>
  <si>
    <t>คค. (1 โครง)</t>
  </si>
  <si>
    <t>กสอ</t>
  </si>
  <si>
    <t>อื่นๆ (ปค./ปภ)</t>
  </si>
  <si>
    <t>เขตประกอบการไออาร์พีซี</t>
  </si>
  <si>
    <t>เขตอุตสาหกรรมหนาแน่น</t>
  </si>
  <si>
    <t>พื้นที่เป้าหมาย</t>
  </si>
  <si>
    <t>ประชาชนในพื้นที่เสี่ยงภัยด้านสารเคมีและวัตถุอันตราย (รอบเขตประกอบการนิคมอุตสาหกรรมในเขตพื้นที่ตำบลมาบตาพุด และตำบลบ้านฉาง) มีความพร้อมในการจัดการสาธารณภัยของชุมชน/หมู่บ้านอย่างเป็นระบบ โดยชุมชน/หมู่บ้านคิดเอง ทำเอง และใช้ทรัพยากรของชุมชน/หมู่บ้านอย่างมีประสิทธิภาพ</t>
  </si>
  <si>
    <t>ง</t>
  </si>
  <si>
    <t>2 พื้นที่เป้าหมาย ของระยอง</t>
  </si>
  <si>
    <t>2 พื้นที่เป้าหมายจังหวัดระยอง</t>
  </si>
  <si>
    <t>1. ฐานข้อมูลระบบการจัดการมลพิษ 
2. ข้อมูลข้อคิดเห็น ข้อเสนอแนะ แนวทาง และข้อจำกัดต่างๆ
3. แนวทางในการพัฒนาระบบจัดการมลพิษที่เหมาะสม
4.องค์ความรู้การจัดการระบบการจัดการมลพิษ</t>
  </si>
  <si>
    <t>1.ต้นแบบการปรับปรุงกฏหมาย กฎระเบียบ และข้อกำหนดที่เกี่ยวข้อง
2.ฐานข้อมูลกฎหมาย กฎระเบียบ ข้อกำหนดที่เกี่ยวข้องสำหรับการดำเนินการพัฒนาเมืองอุตสาหกรรมเชิงนิเวศ</t>
  </si>
  <si>
    <t>งบประมาณรวม (บาท)</t>
  </si>
  <si>
    <t>(2)  พัฒนาแรงงานอุตสาหกรรม ตามหลัก 3 ส. (สะอาด สุขภาวะ skill/ทักษะ) เพื่อรองรับอุตสาหกรรม</t>
  </si>
  <si>
    <t>หมายเหตุ</t>
  </si>
  <si>
    <t>ชุมชนบ้านแหลมมะขาม หมู่ที่ 2 ตำบลทับมา อำเภอเมือง จังหวัดระยอง</t>
  </si>
  <si>
    <t>งบประมาณเทศบาลตำบลทับมา</t>
  </si>
  <si>
    <t>ชุมชนบ้านขนาบ หมู่ที่ 1 ตำบลทับมา อำเภอเมือง จังหวัดระยอง</t>
  </si>
  <si>
    <t>ชุมชนบ้านทับมา หมู่ที่ 4 ตำบลทับมา อำเภอเมือง จังหวัดระยอง</t>
  </si>
  <si>
    <t>ชุมชนบ้านหนองมะหาด หมู่ที่ 1 ตำบลทับมา อำเภอเมือง จังหวัดระยอง</t>
  </si>
  <si>
    <t xml:space="preserve"> ชุมชนบ้านเขาไผ่ หมู่ที่ 5 ตำบลทับมา อำเภอเมือง จังหวัดระยอง</t>
  </si>
  <si>
    <t>ชุมชนบ้านแหลมทองหลาง หมู่ที่ 6 ตำบลทับมา</t>
  </si>
  <si>
    <t>ชุมชนบ้านทับมา หมู่ที่ 4 ตำบลทับมา</t>
  </si>
  <si>
    <t>เทศบาลตำบลทับมา</t>
  </si>
  <si>
    <t>กองสาธารณสุขฯ เทศบาลตำบลทับมา</t>
  </si>
  <si>
    <t>-</t>
  </si>
  <si>
    <t>คลองทับมา ชุมชนบ้านขนาบ หมู่ที่ 1 ชุมชนบ้านทับมา หมู่ที่ 4 ชุมชนบ้านหนองมะหาด หมู่ที่ 3 ชุมชนบ้านเขาโบสถ์ หมู่ที่ 7 ตำบลทับมา อำเภอเมือง จังหวัดระยอง</t>
  </si>
  <si>
    <t>ถนนเส้นมาบตาพุด - หาดทรายทอง</t>
  </si>
  <si>
    <t>งบประมาณเทศบาลเมืองมาบตาพุด</t>
  </si>
  <si>
    <t>ถนนซอยมณีแดง ช่วงที่ 2</t>
  </si>
  <si>
    <t xml:space="preserve">ถนนเจริญพัฒนา ระยะที่ 2 </t>
  </si>
  <si>
    <t>หาดสุชาดา</t>
  </si>
  <si>
    <t>ถนนเส้นหน้าวัดซากลูกหญ้าเชื่อมถนนนขุด</t>
  </si>
  <si>
    <t>เทศบาลเมืองมาบตาพุด</t>
  </si>
  <si>
    <t>กองช่างสุขาภิบาล'เทศบาลเมืองมาบตาพุด</t>
  </si>
  <si>
    <t>ผู้เข้ารับการอบรมมีความรู้ในการบำบัดน้ำเสียไม่น้อยกว่าร้อยละ 80</t>
  </si>
  <si>
    <t>ผลวิเคราะห์น้ำหลังผ่านการบำบัดผ่านเกณฑ์ตามกรมควบคุมมลพิษกำหนด</t>
  </si>
  <si>
    <t>กองสวัสดิการสังคม เทศบาลเมืองมาบตาพุด</t>
  </si>
  <si>
    <t>ปีงบประมาณ 2565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</si>
  <si>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</si>
  <si>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</si>
  <si>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</si>
  <si>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</si>
  <si>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</si>
  <si>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</si>
  <si>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</si>
  <si>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</si>
  <si>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</si>
  <si>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</si>
  <si>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</si>
  <si>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</si>
  <si>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ตัวชี้วัด 18.1.1 การจัดตั้งคณะทำงานในการพัฒนาอุตสาหกรรมเชิงนิเวศของสำนักงานอุตสาหกรรมจังหวัดระยอง</t>
  </si>
  <si>
    <t xml:space="preserve">ตัวชี้วัด 19.1.1 สัดส่วนโรงงานอุตสาหกรรมที่ได้รับการรับรองอุตสาหกรรมสีเขียว (Green Industry) ตั้งแต่ระดับที่ 2 ขึ้นไป หรือ CSR Beginner หรือระบบการจัดการอื่นที่เทียบเท่า
</t>
  </si>
  <si>
    <t xml:space="preserve">ตัวชี้วัด 20.1.1 การสื่อสารและการเปิดเผยข้อมูลของเมืองอุตสาหกรรมเชิงนิเวศ ในรูปแบบ ช่องทาง และความถี่ในการสื่อสารในลักษณะต่าง ๆ อย่างมีประสิทธิผล
</t>
  </si>
  <si>
    <t xml:space="preserve">ตัวชี้วัด 1.1.1 ระบบสาธารณูปโภคได้รับการพัฒนาหรือยกระดับ โดยนำแนวคิดการออกแบบเชิงนิเวศมาใช้ในการพัฒนาเมืองอุตสาหกรรมเชิงนิเวศ
</t>
  </si>
  <si>
    <t xml:space="preserve">ตัวชี้วัด 1.2.1 สัดส่วนพื้นที่สีเขียว (Green Area) ต่อพื้นที่ทั้งหมดของเมืองอุตสาหกรรมเชิงนิเวศ รวมทั้งแนวป้องกัน (Protection Strip) และพื้นที่กันชน (Eco-Buffer)
</t>
  </si>
  <si>
    <t>ตัวชี้วัด 7.1.1 คุณภาพน้ำทิ้งเป็นไปตามเกณฑ์มาตรฐาน</t>
  </si>
  <si>
    <t>ตัวชี้วัด 2.1.1 จำนวนโรงงานที่มีการออกแบบหรือปรับปรุงอาคารและ/หรือระบบภายในอาคารที่เป็นมิตรกับสิ่งแวดล้อม และ/หรือประหยัดพลังงาน</t>
  </si>
  <si>
    <t xml:space="preserve">ตัวชี้วัด 5.1.1 สัดส่วนโรงงานอุตสาหกรรมที่มีการผลิตสินค้าหรือบริการที่เป็นมิตรต่อสิ่งแวดล้อม (Eco-Product /Eco-Service) หรือมีการจัดซื้อจัดจ้างสินค้าและบริการที่เป็นมิตรต่อสิ่งแวดล้อม (Green Purchasing) ต่อจำนวนผู้ประกอบการทั้งหมด
</t>
  </si>
  <si>
    <t xml:space="preserve">ตัวชี้วัด 6.1.1 สัดส่วนโรงงานอุตสาหกรรมที่มีกิจกรรมหรือมาตรการที่ปลอดภัย ลดต้นทุน หรือเพิ่มประสิทธิภาพระบบขนส่งและโลจิสติกส์ขององค์กร
</t>
  </si>
  <si>
    <t>ตัวชี้วัด 7.2.1 ปริมาณน้ำใช้ต่อหน่วยผลิตภัณฑ์ลดลง</t>
  </si>
  <si>
    <t>ตัวชี้วัด 7.2.2 ปริมาณน้ำทิ้งต่อหน่วยผลิตภัณฑ์ลดลง</t>
  </si>
  <si>
    <t>ตัวชี้วัด 9.1.1 อัตราการนำกากของเสียอุตสาหกรรมกลับมาใช้ใหม่</t>
  </si>
  <si>
    <t>ตัวชี้วัด 10.1.1 อัตราการใช้พลังงานทดแทน</t>
  </si>
  <si>
    <t xml:space="preserve">ตัวชี้วัด 10.2.1 สัดส่วนโรงงานที่ดำเนินกิจกรรมหรือมาตรการลดการใช้พลังงานหรือเพิ่มประสิทธิภาพการใช้พลังงาน
</t>
  </si>
  <si>
    <t xml:space="preserve">ตัวชี้วัด 12.1.1 สัดส่วนโรงงานอุตสาหกรรมที่มีกระบวนการผลิตที่เป็นมิตรกับสิ่งแวดล้อม (Eco-Process) หรือได้รับการรับรองโรงงานอุตสาหกรรมเชิงนิเวศ (Eco Factory)
</t>
  </si>
  <si>
    <t xml:space="preserve">ตัวชี้วัด 13.1.1 สัดส่วนโรงงานอุตสาหกรรมที่มีการวิเคราะห์ข้อมูลประสิทธิภาพเชิงนิเวศ (Eco Efficiency) ใน 4 ด้าน ประกอบด้วย ด้านการใช้น้ำ ด้านพลังงาน ด้านปริมาณน้ำทิ้ง และด้านกากของเสียและวัสดุเหลือใช้
</t>
  </si>
  <si>
    <t xml:space="preserve">ตัวชี้วัด 13.2.1 สัดส่วนโรงงานอุตสาหกรรมที่ดำเนินกิจกรรมหรือมาตรการเพื่อลดการปล่อยก๊าซเรือนกระจก
</t>
  </si>
  <si>
    <t xml:space="preserve">ตัวชี้วัด 15.1.1 ระบบการเฝ้าระวังคุณภาพสิ่งแวดล้อมอย่างมีส่วนร่วม หรือEIA Monitoring หรือโครงการอื่นที่เทียบเท่า
</t>
  </si>
  <si>
    <t>ตัวชี้วัด 4.1.1 การส่งเสริมสนับสนุนการดำเนินกิจกรรมชุมชนในบริเวณโดยรอบ</t>
  </si>
  <si>
    <t>ตัวชี้วัด 4.1.2 สัดส่วนโรงงานอุตสาหกรรมที่มีจำนวนแรงงานท้องถิ่น</t>
  </si>
  <si>
    <t xml:space="preserve">ตัวชี้วัด 4.1.3 สัดส่วนโรงงานอุตสาหกรรมที่มีการจัดซื้อจัดจ้างสินค้าหรือบริการจากชุมชน หรือ ส่งเสริมอาชีพให้กับชุมชน หรือสนับสนุนให้เกิดความยั่งยืนทางด้าน การตลาด หรือพัฒนาหลักสูตรส่งเสริมอาชีพหรือทักษะแรงงาน
</t>
  </si>
  <si>
    <t>ตัวชี้วัด 17.1.1 การสร้างการมีส่วนร่วมในการพัฒนาชุมชนตามบริบทของเมืองอุตสาหกรรมเชิงนิเวศ</t>
  </si>
  <si>
    <t>ตัวชี้วัด 8.1.1 คุณภาพอากาศในบรรยากาศทั่วไปบริเวณนิคมอุตสาหกรรมเขตประกอบการอุตสาหกรรม สวนอุตสาหกรรมชุมชน อยู่ในเกณฑ์มาตรฐาน</t>
  </si>
  <si>
    <t xml:space="preserve">ตัวชี้วัด 8.1.2 สัดส่วนโรงงานอุตสาหกรรมที่ดำเนินกิจกรรมการลดการปล่อยมลพิษทางอากาศที่มีนัยสำคัญได้ดีกว่าเกณฑ์มาตรฐาน
</t>
  </si>
  <si>
    <t xml:space="preserve">ตัวชี้วัด 11.1.1 การตอบสนองต่อข้อร้องเรียนด้านเหตุเดือดร้อนรำคาญ </t>
  </si>
  <si>
    <t xml:space="preserve">ตัวชี้วัด 13.3.1 สัดส่วนของโรงงานอุตสาหกรรมที่มีการประเมินผลกระทบจากการดำเนินงานขององค์กรต่อความหลากหลายทางชีวภาพ และจัดทำแผนป้องกันผลกระทบที่จะเกิดขั้นต่อความหลากหลายทางชีวภาพ
</t>
  </si>
  <si>
    <t>อยู่ในช่วงจัดทำแผน</t>
  </si>
  <si>
    <t>ตัวชี้วัด 14.1.1 อัตราการเกิดอุบัติเหตุร้ายแรงและอัตราการเจ็บป่วยที่รุนแรง</t>
  </si>
  <si>
    <t xml:space="preserve">ตัวชี้วัด 14.1.2 การรั่วไหลและการเกิดอุบัติเหตุของสารเคมีและวัตถุอันตรายที่ทำให้เกิดผลกระทบต่อพนักงาน ชุมชน หรือสิ่งแวดล้อมภายนอก
</t>
  </si>
  <si>
    <t xml:space="preserve">ตัวชี้วัด 16.1.1 สัดส่วนของโรงงานอุตสาหกรรมที่มีการดำเนินงาน ตามแนวทางการเป็นที่ทำงานมีความสุข (Happy Workplace)
</t>
  </si>
  <si>
    <t>ตัวชี้วัด 17.1.2 ความพึงพอใจของชุมชน</t>
  </si>
  <si>
    <t>อยู่ในช่วงวางแผนดำเนินการ</t>
  </si>
  <si>
    <t>โครงการ/กิจกรรม</t>
  </si>
  <si>
    <t>บริษัท ไออาร์พีซี จำกัด (มหาชน)</t>
  </si>
  <si>
    <t>กองช่างเทศบาลตำบลทับมา</t>
  </si>
  <si>
    <t>สำนักงานช่าง (เขต 1) (ชุมชนซอยร่วมพัฒนา)</t>
  </si>
  <si>
    <t>สำนักงานช่าง (เขต 1) (ชุมชนน้ำตกพัฒนา)</t>
  </si>
  <si>
    <t>สำนักช่าง   (เขต 2) (ชุมชนกรอกยายชา)</t>
  </si>
  <si>
    <t>สำนักช่าง   (เขต 3) (ชุมชนเจริญพัฒนา)</t>
  </si>
  <si>
    <t>สำนักช่าง   (เขต 3) (ชุมชนชากลูกหญ้า)</t>
  </si>
  <si>
    <t>สำนักช่าง</t>
  </si>
  <si>
    <t>15000000
(ปีงบประมาณ 2565 ได้รับจำนวน 3 ล้านบาท)</t>
  </si>
  <si>
    <t>350000
(ปีงบประมาณ 2565 ได้รับจำนวน 7 หมื่นบาท)</t>
  </si>
  <si>
    <t>24536000
(ปีงบประมาณ 2565 ได้รับจำนวน 4,907,200 บาท)</t>
  </si>
  <si>
    <t>2500000
(ไม่ได้รับงบประมาณ ปี 2565)</t>
  </si>
  <si>
    <t>3000000
(ไม่ได้รับงบประมาณ ปี 2565)</t>
  </si>
  <si>
    <t>ตัวชี้วัดที่ 18.1.1 แผนและผลการดำเนินงานของคณะทำงานเมืองอุตสาหกรรมเชิงนิเวศ</t>
  </si>
  <si>
    <t>ตัวชี้วัดโครงการ/กิจกรรม</t>
  </si>
  <si>
    <t>บริษัท 
ไออาร์พีซี 
จำกัด 
(มหาชน)</t>
  </si>
  <si>
    <t>หลัก/สนับสนุน</t>
  </si>
  <si>
    <t>- ก่อสร้างถนนผิวจราจรกว้าง 5.80 เมตร ยาว525.00 เมตร หนาเฉลี่ย 0.15 เมตร หรือมีพื้นคอนกรีตเสริมเหล็กไม่น้อยกว่า 3,266.66.00 ตารางเมตรและท่อระบายน้ำคอนกรีตเสริมเหล็ก ขนาดเส้นผ่าศูนย์กลาง 0.60 เมตร หรือความยาวท่อรวมบ่อพัก 1,050.00 เมตร พร้อมบ่อพักคอนกรีตเสริ</t>
  </si>
  <si>
    <t>สำนักงานป้องกันและบรรเทาสาธารณภัยจังหวัดระยอง / สำนักงานอุตสาหกรรมจังหวัดระยองสำนักงานนิคมอุตสาหกรรม 
(ในพื้นที่เขตควบคุมมลพิษมาบตาพุด)</t>
  </si>
  <si>
    <t>จ้างเหมาเอกชนแล้วเสร็จ คุณภาพน้ำทิ้งผ่านเกณฑ์มาตรฐาน</t>
  </si>
  <si>
    <t>เทศบาล
ตำบลทับมา</t>
  </si>
  <si>
    <t>350000
(ได้รับงบประมาณปี 2565 จำนวน 70,000 บาท)</t>
  </si>
  <si>
    <t>บริษัท 
ไออาร์พีซี จำกัด (มหาชน)</t>
  </si>
  <si>
    <t xml:space="preserve">- ก่อสร้างถนนผิวจราจรกว้าง 4.30 เมตร ยาว 59.00 เมตร หนาเฉลี่ย 0.15 เมตร หรือมีพื้นคอนกรีตเสริมเหล็กไม่น้อยกว่า 253.70 ตารางเมตรและรางระบายน้ำคอนกรีตเสริมเหล็กรูปตัวอยู่ กว้างภายใน 0.40 เมตร ยาว 59.00 เมตร พร้อมฝาปิดคอนกรีตเสริมเหล็ก รางวี (ฝั่งเดียว) </t>
  </si>
  <si>
    <t>(ไม่ได้รับงบประมาณ ปี 2565)</t>
  </si>
  <si>
    <t>- ศึกษาดูงานระบบการจัดการมลพิษด้านน้ำ อากาศ กากอุตสาหกรรม 
ที่เหมาะสมกับพื้นที่อุตสาหกรรม เขตประกอบการอุตสาหกรรม/นิคมอุตสาหกรรม
- จัดสัมมนาและเผยแพร่ผลการดำเนินโครงการ</t>
  </si>
  <si>
    <t xml:space="preserve">- จัดทำแผนการดำเนินโครงการ
- ศึกษาสถานการณ์ปัญหามลพิษ ระบบการจัดการมลพิษ
- ศึกษาและวิเคราะห์เทคโนโลยีการจัดการมลพิษ และมาตรการในการจัดการมลพิษอุตสาหกรรม
- ประเมินศักยภาพของพื้นที่ เพื่อกำหนดแนวทางในการพัฒนาระบบการจัดการมลพิษ
</t>
  </si>
  <si>
    <t>งบกระทรวง 
(กระทรวง
มหาดไทย)</t>
  </si>
  <si>
    <t>ได้รับงบประมาณปี 2565 จำนวน 3 ล้านบาท)</t>
  </si>
  <si>
    <t>ได้รับงบประมาณปี 2565 จำนวน 7 หมื่นบาท)</t>
  </si>
  <si>
    <t>ได้รับงบประมาณปี 2565 จำนวน 4,907,200 บาท</t>
  </si>
  <si>
    <t>ตัวชี้วัดที่ 17.1.5 ระดับความสำเร็จการเร็จการดำเนินการตามแผนพัฒนาทักษะการประกอบวิชาชีพและคุณภาพชีวิต</t>
  </si>
  <si>
    <t>5.1.7  ฝึกอบรมส่งเสริมอาชีพประชาชน
- จัดอบรมอาชีพระยะสั้นให้แก่ประชาชนทั่วไป/เยาวชน/กลุ่มสตรีวัยทำงาน จำนวน 30 คน (ผู้เข้ารับการฝึกอบรมเกิดทักษะความรู้ความเข้าใจเกี่ยวกับการสร้างรายได้ และใช้เวลาว่างให้เป็นประโยชน์)</t>
  </si>
  <si>
    <t>ตัวชี้วัดที่ 14.1.2 การจัดทำฐานข้อมูลบัญชีรายการสารเคมีอันตรายและวัตถุอันตรายและการรั่วไหลของสารเคมี</t>
  </si>
  <si>
    <t>(ได้รับงบประมาณปี 2565 จำนวน 70,000 บาท)</t>
  </si>
  <si>
    <t>(ได้รับงบประมาณปี 2565 จำนวน 7 หมื่นบาท)</t>
  </si>
  <si>
    <t>ตัวชี้วัดที่ 1.3.1 สัดส่วนพื้นที่ป่ายเลนที่เพิ่มขึ้น</t>
  </si>
  <si>
    <t>ตัวชี้วัดที่ 3.1.1 จำนวนเงินลงทุนของผู้ประกอบการในเมืองอุตสาหกรรมเชิงนิเวศสูงขึ้นหรือมีสมรรถนะทางการเงินที่ดีขึ้น</t>
  </si>
  <si>
    <t>สอจ.ระยอง</t>
  </si>
  <si>
    <t>บริษัท ไออาร์พีซี จำกัด (มหาชน), สอจ.ระยอง, สมาคมเพื่อนชุมชน, โยธาธิการและผังเมือง, ทสจ.</t>
  </si>
  <si>
    <t>ตัวชี้วัดที่ 14.1.1 จัดทำฐานข้อมูลโรงงานอุตสาหกรรมที่ต้องจัดทำรายงานวิเคราะห์ความเสี่ยงที่อาจเกิดขึ้นจากการประกอบกิจการโรงงาน และรายงานเกี่ยวข้องกับการส่งผลกระทบต่อคุณภาพสิ่งแวดล้อมและความปลอดภัย</t>
  </si>
  <si>
    <t>ตัวชี้วัดที่ 17.1.5 ความสำเร็จการดำเนินงานตามแผนพัฒนาทักษะการประกอบวิชีพและพัฒนาคุณภาพชีวิต</t>
  </si>
  <si>
    <t>ตัวชี้วัดที่ 17.1.6 ความสูญเสียในชีวิตและทรัพย์สินจากภัยพิบัติ</t>
  </si>
  <si>
    <t>ตัวชี้วัดที่ 9.1.1 อัตราการนำสิ่งปฏิกูลหรือวัสดุไม่ใช้แล้วของภาคอุตสาหกรรมกลับมาใช้ใหม่</t>
  </si>
  <si>
    <t xml:space="preserve">ตัวชี้วัดที่ 8.1.1 คุณภาพอากาศในบรรยากาศโดยทั่วไปบริเวณนิคมอุตสาหกรรมเขตประกอบการอุตสาหกรรม สวนอุตสาหกรรม และชุมชน อยู่ในเกณฑ์มาตราฐาน </t>
  </si>
  <si>
    <t>สมาคมเพื่อนชุมชน</t>
  </si>
  <si>
    <t xml:space="preserve">350,000
</t>
  </si>
  <si>
    <t>สมาคมเพือนชุมชน</t>
  </si>
  <si>
    <t>งบประมาณบริษัทไออาร์พีซี จำกัด (มหาชน)</t>
  </si>
  <si>
    <t>งบประมาณบริษัท
ไออาร์พีซี จำกัด (มหาชน)</t>
  </si>
  <si>
    <t>งบประมาณบริษัท ไออาร์พีซี จำกัด (มหาชน)</t>
  </si>
  <si>
    <t>2.1 เพิ่มประสิทธิภาพและเชื่อมโยง ระบบโครงข่ายคมนาคมขนส่ง เพื่อยกระดับการเป็นศูนย์กลางการกระจายสินค้า</t>
  </si>
  <si>
    <t>1.1 ปรับปรุงผังเมืองรวม ผังพื้นที่เฉพาะและวางแผนการใช้ประโยชน์ที่ดินเพื่อรองรับการพัฒนาเมืองอุตสาหกรรมเชิงนิเวศ</t>
  </si>
  <si>
    <t>1.2 เพิ่มพื้นที่สีเขียวและแนวป้องกันมลพิษเพื่อลดผลกระทบจากอุตสาหกรรม</t>
  </si>
  <si>
    <t>2.2 วางระบบบริหารจัดการ</t>
  </si>
  <si>
    <t>2.3 ส่งเสริมการแปรรูปพลังงานทดแทนเพื่อรองรับการใช้พลังงานในพื้นที่</t>
  </si>
  <si>
    <t>รวมโครงการ/กิจกรรม</t>
  </si>
  <si>
    <t>3.1 ส่งเสริมอุตสาหกรรมที่เป็นมิตรกับสิ่งแวดล้อม</t>
  </si>
  <si>
    <t>3.2 ส่งเสริมการพัฒนาศักยภาพวิสาหกิจชุมชน และ OTOP เพื่อรองรับการพัฒนาเมืองอุตสาหกรรมเชิงนิเวศ</t>
  </si>
  <si>
    <t>3.4 ติดตาม เฝ้าระวัง และบริหารจัดการสิ่งแวดล้อมเมืองและชุมชน</t>
  </si>
  <si>
    <t>3.2.2 กิจกรรมกำกับดูแลโรงงานอุตสาหกรรมนอกนิคมอุตสาหกรรมให้ส่งกากอุตสาหกรรมทั้งประเภทอันตรายและไม่อันตรายเข้าสู่โรงงานกำจัดกากอุตสาหกรรม</t>
  </si>
  <si>
    <t>3.4.1 โครงการฝึกอบรมพัฒนาศักยภาพทีมกู้ชีพกู้ภัย หลักสูตรการกู้ภัยสารเคมีและวัตถุอันตราย ระดับทีมปฏิบัติการ (First response operation of hazardous material)
- การฝึกซ้อมการป้องกันและบรรเทาสาธารณภัย ด้านสารเคมีและวัตถุอันตราย</t>
  </si>
  <si>
    <t>5.1 ยกระดับการบริหารจัดการประชากรแฝงและแรงงานต่างชาติ</t>
  </si>
  <si>
    <t>5.2พัฒนาคุณภาพชีวิตและระบบสวัสดิการทางสังคมอย่างทั่วถึงและเป็นธรรม</t>
  </si>
  <si>
    <t>4.1 ส่งเสริมความเชื่อโยงอุตสาหกรรม เป้าหมายหลักกับอุตสาหกรรมชุมชน</t>
  </si>
  <si>
    <t>4.2 ส่งเสริมการพัฒนาศักยภาพ วิสาหกิจชุมชน และ OTOP เพื่อรองรับการพัฒาเมืองอุตสาหกรรมเชิงนิเวศ</t>
  </si>
  <si>
    <t>5.2.5 อัตราการเจ็บป่วยจากโรคจากการประกอบอาชีพ</t>
  </si>
  <si>
    <t>6.2 พัฒนาฐานข้อมูลเมืองอุตสาหกรรมเชิงนิเวศ</t>
  </si>
  <si>
    <t>6.3 ปรับปรุงกฎระเบียบและสร้างแรงจูงใจที่เอื้อต่อการพัฒนาเมืองอุตสาหกรรมเชิงนิเวศ</t>
  </si>
  <si>
    <t>6.4 เพิ่มศักยภาพบุคลากรและพัฒนาระบบการทำงานแบบมีส่วนร่วม</t>
  </si>
  <si>
    <t>ตัวชี้วัดที่ 20.2.1 การสื่อสารและเผยแพร่ข้อมูล การจัดการด้านความปลอดภัย สิ่งแวดล้อม และสารเคมี ของโรงงานต่อสาธารณะ</t>
  </si>
  <si>
    <t>ตัวชี้วัด 1.1.1 ระบบสาธารณูปโภคได้รับการพัฒนาหรือยกระดับ โดยนำแนวคิดการออกแบบเชิงนิเวศมาใช้ในการพัฒนาเมืองอุตสาหกรรมเชิงนิเวศ</t>
  </si>
  <si>
    <t>15,000,000</t>
  </si>
  <si>
    <t>24,536,000</t>
  </si>
  <si>
    <t xml:space="preserve">2,500,000
</t>
  </si>
  <si>
    <t xml:space="preserve">3,000,000
</t>
  </si>
  <si>
    <t>ตัวชี้วัดที่ 17.1.4 อัตรการลดลงของการเกิดคดีอุกฉกรรจ์ และสะเทือนขวัญต่อประชากร</t>
  </si>
  <si>
    <t>ตัวชี้วัดที่ 17.1.3 อัตราการเจ็บป่วยจากโรคจากการประกอบอาชีพ</t>
  </si>
  <si>
    <t>3.3 ส่งเสริมการจัดการ การกำจัดขยะและกากอุตสาหกรรม</t>
  </si>
  <si>
    <t>งบประมาณเทศบาลตำบลเนินพระ</t>
  </si>
  <si>
    <t xml:space="preserve">คลีนิคโรคจาก
การทํางาน โรงพยาบาลเฉลิมพระเกียรติฯ
</t>
  </si>
  <si>
    <t>อาชีวเวช กรรม โรงพยาบาลเฉลิมพระเกียรติฯ</t>
  </si>
  <si>
    <t>2.1.17 โครงการก่อสร้างโคมไฟฟ้าส่องสว่างสายทางแหลมมะขาม -การ์เด้นโฮม ชุมชนบ้านแหลมมะขาม หมู่ที่ 2</t>
  </si>
  <si>
    <t>สภ.ระยอง</t>
  </si>
  <si>
    <t>อปท.ทต.ทับมา</t>
  </si>
  <si>
    <t>กองช่างเทศบาลตำบลบ้านฉาง</t>
  </si>
  <si>
    <t>งบประมาณเทศบาลตำบลบ้านฉาง</t>
  </si>
  <si>
    <t>กองช่างเทศบาลตำบลเนินพระ</t>
  </si>
  <si>
    <t>บริษัทไออาร์พีซี จำกัด (มหาชน)</t>
  </si>
  <si>
    <t xml:space="preserve">โครงการปลูกต้นไม้เพิ่มพื้นที่สีเขียว 2 ไร่ เพื่อลดภาวะโลกร้อน ประจำปีงบประมาณ 2565 พื้นที่สีเขียว  </t>
  </si>
  <si>
    <t>เทศบาลตำบลเนินพระ</t>
  </si>
  <si>
    <t>โครงการปลูกป่าแห่งชาติ(ตามรอยพ่อ)และพัฒนาแหล่งน้ำในพื้นที่ของวัดทับมาจำนวน 9 ไร่</t>
  </si>
  <si>
    <t xml:space="preserve"> -</t>
  </si>
  <si>
    <t xml:space="preserve">กิจกรรมปลูกป่า  ปล่อยปู  ปล่อยปลา ในพื้นที่ป่าชายเลนตำบลเนินพระ </t>
  </si>
  <si>
    <t>โครงการนี้ เริ่มต้น ปี 2562 - 2565 และเป็นกิจกรรมต่อเนื่องทุกปี</t>
  </si>
  <si>
    <t xml:space="preserve">ได้มีแผนงานปลูกต้นโกงกางในพื้นที่ 6 ไร่ ปลูกปีละ 3,000 ต้น </t>
  </si>
  <si>
    <t>โครงการนี้ เริ่มต้น ปี 2562 -2565 และเป็นกิจกรรมต่อเนื่องทุกปี</t>
  </si>
  <si>
    <t>โครงการธนาคาร ปูดำ</t>
  </si>
  <si>
    <t>โครงการนี้ เริ่มต้นปี 2564 -2565  เป็นโครงการปี ต่อเนื่อง</t>
  </si>
  <si>
    <t>ปลูกต้นโกงเกง ในพื้นที่ป่าชายเลน  2000 ต้น</t>
  </si>
  <si>
    <t>เทศบาลเนินพระ/สทร /ภาคีเครือข่าย</t>
  </si>
  <si>
    <t>ฟื้นฟูแหล่งน้ำและป่าต้นน้ำเพิ่มที่สีเขียวจังหวัดระยอง</t>
  </si>
  <si>
    <t>ทสจ.รย</t>
  </si>
  <si>
    <t>กิจกรรมต่อเนื่อง ตั้งแต่ปี 2561-2565</t>
  </si>
  <si>
    <t>หมู่บ้านเพาะชำกล้าไม้ในจังหวัดระยอง</t>
  </si>
  <si>
    <t>ฟื้นฟูพื้นที่ป่าชายเลนให้มีความสมบูรณ์และยังยืน</t>
  </si>
  <si>
    <t xml:space="preserve"> โครงการอนุรักษ์และพัฒนาป่าชุมชน 
- จัดกิจกรรมอบรมให้ความรู้ความเข้าใจแก่ประชาชนในพื้นที่ในการอนุรักษ์และพัฒนาป่าชุมชน</t>
  </si>
  <si>
    <t>กิจกรรมเพิ่ม พท.สีเขียว / protection strip</t>
  </si>
  <si>
    <t>โครงการอนุรักษ์แม่น้ำระยองและป่าชายเลนพระสมุทรเจดีย์</t>
  </si>
  <si>
    <t xml:space="preserve"> กิจกรรมเพิ่ม พท.สีเขียว / protection strip</t>
  </si>
  <si>
    <t xml:space="preserve">สำนักงานนิคมอุตสาหกรรม(ในพื้นที่เขตควบคุมมลพิษมาบตาพุด)
บริษัท ไออาร์พีซี จำกัด (มหาชน)
</t>
  </si>
  <si>
    <t xml:space="preserve">บริษัท ไออาร์พีซี จำกัด (มหาชน)
</t>
  </si>
  <si>
    <t>สมาคมเพื่อนชุมชน ร่วมกับ มหาวิทยาลัยธรรมศาสตร์</t>
  </si>
  <si>
    <t>บริษัท ไออาร์พีซี จำกัด (มหาชน)
สมาคมเพื่อนชุมชน</t>
  </si>
  <si>
    <t xml:space="preserve">สถาบันพัฒนาฝีมือแรงงาน 17 </t>
  </si>
  <si>
    <t>1. ประชาสัมพันธ์และให้ความรู้แก่ประชาชนในการคัดแยกขยะมูลฝอยในครัวเรือนแบบแยกประเภท 2. อบรมให้ความรู้แก่เจ้าหน้าที่ อปท. ในการจัดระบบเก็บรวบรวมขยะมูลฝอยแบบแยกประเภท  3. จัดกิจกรรม/ฝึกปฏิบัติ การคัดแยกขยะมูลฝอย</t>
  </si>
  <si>
    <t>อบจ.ระยอง, อปท. ในเขตควบคุมมลพิษ/ สถ.จ., ทสจ., สสภ., สส., คพ.</t>
  </si>
  <si>
    <t>งปม.ท้องถิ่น</t>
  </si>
  <si>
    <t>1.อบรมให้ความรู้และศึกษาดูงานการจัดการขยะมูลฝอย ให้กับเยาวชนในโรงเรียน
ที่อยู่ในพื้นที่กองทุนพัฒนาไฟฟ้าเขตนิคมอุตสาหกรรมมาบตาพุดจำนวน 4 รุ่น รวม 320 คน</t>
  </si>
  <si>
    <t>ทสจ.</t>
  </si>
  <si>
    <t>งบกองทุนพัฒนาไฟฟ้า</t>
  </si>
  <si>
    <t>ในชุมชนและโรงเรียน</t>
  </si>
  <si>
    <t>กองสาธารณสุขและสิ่งแวดล้อม</t>
  </si>
  <si>
    <t>ดำเนินการแล้วเสร็จ  ใช้งบประมาณ 1,268,408.25 บาท ของ ปีงบประมาณ พ.ศ.2565</t>
  </si>
  <si>
    <t>อยู่ระหว่างดำเนินการ ใช้งบประมาณปี พ.ศ.2565</t>
  </si>
  <si>
    <t xml:space="preserve">งบประมาณบริษัท ไออาร์พีซี จำกัด (มหาชน)
</t>
  </si>
  <si>
    <t>บริษัท ไออาร์พีซี จำกัด (มหาชน)
ศูนย์เฝ้าระวังและควบคุมคุณภาพสิ่งแวดล้อม</t>
  </si>
  <si>
    <t>ก่อสร้างระบบบำบัดน้ำเสียพื้นที่ระบบบำบัดน้ำเสียเดิมของ ทน.ระยอง และก่อสร้างระบบรวบรวม น้ำเสียครอบคลุมพื้นที่ ทน.ระยอง ทต.เนินพระ ทต.ทับมา และทต.มาบข่าพัฒนา รวม 64 ตร.กม.</t>
  </si>
  <si>
    <t xml:space="preserve">อบจ.ระยอง/ทสจ., สถ.จ., สสภ., สผ., คพ., ทน.ระยอง, ทต.ทับมา, ทต.เนินพระ </t>
  </si>
  <si>
    <t>งปม. สศช.</t>
  </si>
  <si>
    <t>ยังไม่ได้รับงบประมาณจัดสรร</t>
  </si>
  <si>
    <t>ปรับปรุงและก่อสร้างเพิ่มเติมระบบระบายน้ำ ระบบรวบรวมน้ำเสีย และระบบบำบัดน้ำเสียในพื้นที่ ทม.มาบตาพุด ให้ครอบคลุมพื้นที่ชุมชน รวมประมาณ 73 ตร.กม.</t>
  </si>
  <si>
    <t>3.4.28 โครงการปรับปรุงและเพิ่มประสิทธิภาพระบบรวบรวมน้ำเสีย ทม.มาบตาพุด</t>
  </si>
  <si>
    <t>อจน., ทม.มาบตาพุด /ทสจ., สถ.จ., สสภ.</t>
  </si>
  <si>
    <t xml:space="preserve">งปม.แผ่นดิน 
(ปี 64 งปม. สศช.) </t>
  </si>
  <si>
    <t>งปม.ปี 2463 13 ลบ.
งปม.ปี 2454 502 ลบ.</t>
  </si>
  <si>
    <t>- สำรวจคลองสาธารณะที่มีสภาพตื้นเขินและคุณภาพน้ำ ไม่เป็นไปตามมาตรฐาน
- ติดตั้งเครื่องเติมอากาศโดยใช้พลังงานแสงอาทิตย์ ตามจุดต่างๆ ในคลองสายหลัก ในเขตควบคุมมลพิษ</t>
  </si>
  <si>
    <t>ทม.มาบตาพุด/ สถจ.</t>
  </si>
  <si>
    <t>งปม.ท้องถิ่น
งปม.เอกชน</t>
  </si>
  <si>
    <t/>
  </si>
  <si>
    <t>อปท.ในเขตควบคุมมลพิษ/ ทสจ., สสภ.</t>
  </si>
  <si>
    <t>เพื่อนชุมชน</t>
  </si>
  <si>
    <t xml:space="preserve">ตรวจสอบและกำกับดูแลการจัดการน้ำเสียจากนิคมอุตสาหกรรมให้เป็นไปตามมาตรฐานที่กำหนดตามกฎหมายว่าด้วยการนิคมอุตสาหกรรมแห่งประเทศไทย </t>
  </si>
  <si>
    <t>3.4.30 การกำกับดูแลการจัดการน้ำเสียจากโรงงานในนิคมอุตสาหกรรม</t>
  </si>
  <si>
    <t>กนอ.</t>
  </si>
  <si>
    <t>- งปม.แผ่นดิน 
(ปี 65 งปม. แหล่งอื่น)</t>
  </si>
  <si>
    <t>- กนอ.มีระบบตรวจสอบมลพิษอัตโนมัติ (Online pollution monitoring system, BOD/COD Online)</t>
  </si>
  <si>
    <t xml:space="preserve">ตรวจสอบและกำกับดูแลการจัดการน้ำเสียของโรงงานนอกนิคมอุตสาหกรรมให้เป็นไปตามมาตรฐานที่กำหนดตามกฎหมายว่าด้วยโรงงาน </t>
  </si>
  <si>
    <t>3.4.31 การกำกับดูแลการจัดการน้ำเสียจากโรงงานนอกนิคมอุตสาหกรรม</t>
  </si>
  <si>
    <t>สอจ. /อปท.ในเขตควบคุมมลพิษ, คพ., สสภ.</t>
  </si>
  <si>
    <t>งปม.แผ่นดิน</t>
  </si>
  <si>
    <t>เกิดความล่าช้าในช่วงสถานการณ์ COVID-19</t>
  </si>
  <si>
    <t>ตรวจสอบและบังคับตามกฎหมายกับการจัดการน้ำเสียจากอาคารขนาดใหญ่ต่างๆ เช่น โรงแรม โรงพยาบาล โรงเรียน ตลาด ตามกฎหมายว่าด้วยการส่งเสริมและรักษาคุณภาพสิ่งแวดล้อมแห่งชาติ</t>
  </si>
  <si>
    <t>สสภ. /คพ., ทสจ.</t>
  </si>
  <si>
    <t>3.4.33 การควบคุมโรงงานอุตสาหกรรมในนิคมอุตสาหกรรมให้ดำเนินการแก้ไขปัญหาการปนเปื้อนสาร VOCs ในดินและน้ำใต้ดินตามกฎกระทรวงและประกาศกระทรวงอุตสาหกรรมว่าด้วยการควบคุมการปนเปื้อนดินและน้ำใต้ดินภายในบริเวณโรงงาน</t>
  </si>
  <si>
    <t>กนอ./ คพ.</t>
  </si>
  <si>
    <t>งปม.แผ่นดิน 
(ปี 65 งปม. แหล่งอื่น)</t>
  </si>
  <si>
    <t xml:space="preserve">1. ดำเนินการทางกฎหมายกับโรงงานที่เป็นสาเหตุของปัญหาสาร VOCs ในดินและน้ำใต้ดินตามที่ คพ. ตรวจพบ
2. กำกับดูแลให้โรงงานอุตสาหกรรมนอกนิคมอุตสาหกรรมให้ดำเนินการแก้ไขปัญหาการปนเปื้อนสาร VOCs ในดินและน้ำใต้ดิน ตามกฎกระทรวงและประกาศกระทรวงอุตสาหกรรมว่าด้วยการควบคุมการปนเปื้อนดินและน้ำใต้ดินภายในบริเวณโรงงาน พ.ศ. 2559
</t>
  </si>
  <si>
    <t>3.4.34 การควบคุมโรงงานอุตสาหกรรมนอกนิคมอุตสาหกรรมให้ดำเนินการแก้ไขปัญหาการปนเปื้อนสาร VOCs ในดินและน้ำใต้ดินตามกฎกระทรวงและประกาศกระทรวงอุตสาหกรรมว่าด้วยการควบคุมการปนเปื้อนดินและน้ำใต้ดินภายในบริเวณโรงงาน</t>
  </si>
  <si>
    <t>สอจ. /คพ., ทม., ทม.มาบตุด</t>
  </si>
  <si>
    <t>งปม.แผ่นดิน, งปม.ท้องถิ่น</t>
  </si>
  <si>
    <t>เฝ้าระวังคุณภาพน้ำคลองสาธารณะจำนวน 17 สายโดยตรวจวัด 2 ครั้งต่อปี  (ปี 2562 และ 2564 ตรวจ 1 ครั้งต่อปี ส่วนปี 2563 และ 2565ตรวจ 2 ครั้งต่อปี)</t>
  </si>
  <si>
    <t xml:space="preserve">3.4.35 การติดตามตรวจสอบคุณภาพน้ำแหล่งน้ำผิวดิน (คลองสาธารณะ) </t>
  </si>
  <si>
    <t>สสภ.</t>
  </si>
  <si>
    <t xml:space="preserve">ติดตามตรวจสอบคุณภาพน้ำทะเล ตะกอนดิน และเนื้อเยื่อสัตว์น้ำบริเวณโดยรอบนิคมอุตสาหกรรมมาบตาพุดและบริเวณใกล้เคียง 2 ครั้งต่อปี </t>
  </si>
  <si>
    <t>3.4.36 การติดตามตรวจสอบคุณภาพน้ำทะเล ตะกอนดิน และเนื้อเยื่อสัตว์น้ำ</t>
  </si>
  <si>
    <t xml:space="preserve">- ปี 2563 เก็บตัวอย่าง 2 ครั้ง ตัวอย่างน้ำทะเล 12 จุด ตะกอนดิน 5 จุด เนื้อเยื่อสัตว์น้ำ 9 ตัวอย่าง        </t>
  </si>
  <si>
    <t>- ปี 2564 เก็บตัวอย่าง 2 ครั้ง ตัวอย่างน้ำทะเล 4 จุด</t>
  </si>
  <si>
    <t xml:space="preserve">ติดตามตรวจสอบคุณภาพน้ำใต้ดิน (โลหะหนักและสาร VOCs) ในพื้นที่นิคมอุตสาหกรรมมาบตาพุด เหมราช เอเชีย และชุมชนโดยรอบ พร้อมทั้งแจ้งผลให้หน่วยงานที่เกี่ยวข้องดำเนินการตามอำนาจหน้าที่            </t>
  </si>
  <si>
    <t xml:space="preserve">3.4.37 การติดตามตรวจสอบคุณภาพน้ำใต้ดิน </t>
  </si>
  <si>
    <t>คพ./ อปท., สอจ., ทบ.</t>
  </si>
  <si>
    <t>เฝ้าระวังคุณภาพน้ำและแพลงก์ตอนพืช บริเวณชายฝั่งทะเลของอ่าวตากวน และพื้นที่ใกล้เคียง จำนวน 4 จุด เดือน ม.ค. - พ.ค. เดือนละสองครั้ง (สัปดาห์ที่ 2 และ 4)</t>
  </si>
  <si>
    <t>3.4.38 การเฝ้าระวังคุณภาพน้ำและแพลงก์ตอนพืช บริเวณชายฝั่งทะเลของ
อ่าวตากวน</t>
  </si>
  <si>
    <t>กปม.</t>
  </si>
  <si>
    <t>จ้างเหมาเอกชนดำเนินการดูแลบำรุงรักษาระบบรวบรวมและระบบบำบัดน้ำเสีย</t>
  </si>
  <si>
    <t>3.4.39 จ้างเหมาเอกชนดำเนินการดูแลบำรุงรักษาระบบรวบรวมและระบบบำบัดน้ำเสีย</t>
  </si>
  <si>
    <t>ทม.มาบตาพุด</t>
  </si>
  <si>
    <t>งปม.
ทม.มาบตาพุด</t>
  </si>
  <si>
    <t>ระบบบำบัดน้ำเสียแบบเติมอากาศชนิดมีตัวกลางยึดเกาะ (Fix Film Aeration) ขนาดความสามารถรองรับน้ำเสียได้เฉลี่ย 1,000 ลบ.ม./วัน มีสถานีสูบน้ำเสีย จำนวน 2 สถานี โดยรวบรวมน้ำเสียจากชุมชน ตลาด และที่อยู่อาศัยของประชาชน ในพื้นที่ประมาณ 2.4 ตารางกิโลเมตร</t>
  </si>
  <si>
    <t>3.4.40 ระบบบำบัดน้ำเสียศูนย์บริหารจัดการคุณภาพน้ำเทศบาลตำบลบ้านฉาง</t>
  </si>
  <si>
    <t>คุณภาพน้ำทะเลเป็นไปตามเกณฑ์มาตรฐาน</t>
  </si>
  <si>
    <t>อบจ.ระยอง, ทสจ.</t>
  </si>
  <si>
    <t>งปม.อบจ.</t>
  </si>
  <si>
    <t xml:space="preserve">1. สำรวจพื้นที่และศึกษาข้อมูลเพื่อพิจารณาแนวทางการแก้ไขปัญหาที่เหมาะสมในแต่ละพื้นที่        
2. ปรับปรุงระบบการจราจรในเขตควบคุมมลพิษตามผลการศึกษา </t>
  </si>
  <si>
    <t>3.4.42 โครงการปรับลดมลพิษจากปัญหาการจราจร</t>
  </si>
  <si>
    <t>อบจ.ระยอง , สนข.</t>
  </si>
  <si>
    <t xml:space="preserve">ตรวจสอบการดำเนินงานของแหล่งกำเนิดสาร VOCs ในพื้นที่นิคมอุตสาหกรรมและท่าเรืออุตสาหกรรมและบังคับให้เป็นไปตามมาตรการที่กำหนดและมาตรการป้องกันแก้ไขผลกระทบสิ่งแวดล้อมตามรายงาน EIA/EHIA </t>
  </si>
  <si>
    <t>กนอ./ คพ., ทสจ., อปท. ที่เกี่ยวข้อง</t>
  </si>
  <si>
    <t>งปม.แผ่นดิน 
(ปี 65 งปม.แหล่งอื่น)</t>
  </si>
  <si>
    <t>ประกอบด้วย
1) ท่าเรืออุตสาหกรรม
2) คลังน้ำมัน
3) โรงงานอุตสาหกรรม</t>
  </si>
  <si>
    <t>ตรวจสอบการดำเนินงานของโรงงานอุตสาหกรรมนอกพื้นที่นิคมอุตสาหกรรมที่เป็นแหล่งกำเนิดสาร VOCs ให้เป็นไปตามมาตรการป้องกันแก้ไขปัญหา VOCs ตามที่กำหนดและมาตรการป้องกันแก้ไขผลกระทบสิ่งแวดล้อมตามรายงาน EIA/EHIA (ถ้ามี)</t>
  </si>
  <si>
    <t>สอจ./คพ., ทสจ., อปท. ที่เกี่ยวข้อง</t>
  </si>
  <si>
    <t>1. ประชาสัมพันธ์โครงการ
2. ให้ความรู้และคำแนะนำในการดูแลรถยนต์ พร้อมทั้งตรวจสภาพรถยนต์เพื่อป้องกันมลพิษจากรถจัดกิจกรรมให้บริการตรวจวัดมลพิษจากรถและสภาพรถยนต์ 
3. ตรวจจับและห้ามใช้รถยนต์ที่ระบายมลพิษเกินมาตรฐานที่กฎหมายกำหนด</t>
  </si>
  <si>
    <t>สภ.ระยอง, สขจ./คพ.</t>
  </si>
  <si>
    <t>จัดทำหนังสือแจ้งไปยัง 
ร.พ.บ้านฉาง/ ร.พ.นิคมพัฒนา/ร.พ.เฉลิมพระเกียรติ</t>
  </si>
  <si>
    <t>เพื่อนชุมชน 
โรงเรียนวัดกรอกยายชา</t>
  </si>
  <si>
    <t xml:space="preserve">เพื่อนชุมชน 
วิทยาลัยมาบตาพุด และวิทยาลัยเทคนิคนิคมอุตสาหกรรมระยอง </t>
  </si>
  <si>
    <t xml:space="preserve">เพื่อนชุมชน
อปท.เทศบาลตำบลเนินพระ </t>
  </si>
  <si>
    <t>เพื่อนชุมชน
วัดกรอกยายชา, วัดหนองสนม,วัดโขดหิน,วัดเขาไผ่,วัดห้วยโป่ง, วัดหนองแฟบ,วัดตากวน,วัดตะเคียนทอง</t>
  </si>
  <si>
    <t>เพื่อนชุมชน ร่วมกับ มหาวิทยาลัยธรรมศาสตร์</t>
  </si>
  <si>
    <t>เพื่อนชุมชน   
อบจ.ระยอง</t>
  </si>
  <si>
    <t>เพื่อนชุมชน
รพ.สต. และโรงพยาบาล ต่างๆ</t>
  </si>
  <si>
    <t xml:space="preserve">เพื่อนชุมชน
รพ.สต. และโรงพยาบาล </t>
  </si>
  <si>
    <t>เพื่อนชุมชน
ศูนย์พักคอย 3 เทศบาล</t>
  </si>
  <si>
    <t>5.2.16 โครงการเพื่อนชุมชนติวเตอร์</t>
  </si>
  <si>
    <t xml:space="preserve">ตัวชี้วัดที่ 9.2.1 อัตราการจัดการมูลฝอยชุมชน
</t>
  </si>
  <si>
    <t>โครงการฝึกอบรม "เยาวชนลดขยะพลาสติกและภาชนะโฟม" เทศบาลตำบลเนินพระ</t>
  </si>
  <si>
    <t>กองสาธารณสุข เทศบาลตำบลเนินพระ</t>
  </si>
  <si>
    <t>โครงการชุมชนปลอดโฟมและถุงพลาสติก</t>
  </si>
  <si>
    <t>กองสาธารณสุข เทศบาลตำบลทับมา</t>
  </si>
  <si>
    <t>โครงการคัดแยกขยะอันตรายและขยะติดเชื้อในชุมชน</t>
  </si>
  <si>
    <t>โครงการบริหารจัดการขยะ</t>
  </si>
  <si>
    <t>กองสาธารณสุข เทศบาลตำบลบ้านฉาง</t>
  </si>
  <si>
    <t>โครงการจ้างเหมาเอกชนจัดเก็บขยะมูลฝอยในเขตเทศบาลตำบลบ้านฉางและขนย้ายไปกำจัด</t>
  </si>
  <si>
    <t>โครงการส่งเสริมการจัดการขยะอินทรีย์ในครัวเรือน</t>
  </si>
  <si>
    <t>กองสาธารณสุข เทศบาลตำบลบ้านแลง</t>
  </si>
  <si>
    <t>โครงการจัดฝึกอบรม ชุดปฏิบัติการจิตอาสาภัยภิบัติ ประจำเทศบาลตำบลเนินพระ</t>
  </si>
  <si>
    <t>งานป้องกันและบรรเทา   สาธารณภัย เทศบาลตำบลเนินพระ</t>
  </si>
  <si>
    <t>แผนปฏิบัติการป้องกันและแก้ไขปัญหาอุทกภัย</t>
  </si>
  <si>
    <t>แผนปฏิบัติการป้องกันและแก้ไขปัญหาอัคคีภัย</t>
  </si>
  <si>
    <t>แผนปฏิบัติการป้องกันและแก้ไขปัญหาวาตภัย</t>
  </si>
  <si>
    <t>แผนปฏิบัติการป้องกันและแก้ไขปัญหาภัยจากสารเคมี</t>
  </si>
  <si>
    <t xml:space="preserve">การฝึกการป้องกันและบรรเทาสาธารณภัย จังหวัดระยอง (สาธารณภัยขนาดกลาง : ระดับ 2) (ซ้อมแผน) ด้านสารเคมี วัตถุอันตราย อัคคีภัยแนวรับท่อส่งผลิตภัณฑ์ และการอพยพประชาชน ประจำปี 2565
</t>
  </si>
  <si>
    <t>การนิคมอุตสาหกรรม</t>
  </si>
  <si>
    <t>โครงการเสริมสร้างศักยภาพชุมชนด้านการป้องกันและบรรเทาสาธารณภัยไว้ในแผนพัฒนาขององค์กรปกครองส่วนท้องถิ่น เพื่อการจัดการความเสี่ยงจากสาธารณภัยโดยอาศัยชุมชนเป็นฐาน ในการแก้ไขปัญหาระยะยาว</t>
  </si>
  <si>
    <t>โครงการรู้ทันอัคคีภัยในสถานศึกษา</t>
  </si>
  <si>
    <t>โครงการช่วยเหลือประชาชนของเทศบาลตำบลเชิงเนิน</t>
  </si>
  <si>
    <t>สำนักปลัด เทศบาลตำบลเชิงเนิน</t>
  </si>
  <si>
    <t>โครงการธงตำรวจ</t>
  </si>
  <si>
    <t>โครงการจุดตรวจจุดสกัด</t>
  </si>
  <si>
    <t>โครงการฝึกซ้อมแผนเผชิญเหตุปล้น</t>
  </si>
  <si>
    <t>โครงการฝึกอบรมตำรวจอาสา</t>
  </si>
  <si>
    <t>มาตราการตรวจพื้นที่ของนายตำรวจ</t>
  </si>
  <si>
    <t>ตำรวจภูธรจัหวัดระยอง</t>
  </si>
  <si>
    <t>§SMART SAFETY ZONE 4.0</t>
  </si>
  <si>
    <t>โครงการเปลี่ยนหลอดไฟในอาคาร เป็น LED สำนักงานท่าเรืออุตสาหกรรมมาบตาพุด</t>
  </si>
  <si>
    <t>โครงการสำนักงานสีเขียว</t>
  </si>
  <si>
    <t>สำนักงานท่าเรืออุตสาหกรรมมาบตาพุด</t>
  </si>
  <si>
    <t>โครงการติดตั้งระบบผลิตไฟฟ้าพลังงานแสงอาทิตย์ (Solar Rooftop) ที่ GCS</t>
  </si>
  <si>
    <t>บริษัท จีซี สไตรีนิคส์ จำกัด</t>
  </si>
  <si>
    <t xml:space="preserve">โครงการ เปลี่ยนหลอดไฟฟลูออเรสเซนต์ เป็น หลอดไฟ LED </t>
  </si>
  <si>
    <t>โครงการลดปริมาณการใช้ boiler feed water (WB) ที่หน่วย SRU</t>
  </si>
  <si>
    <t>โครงการเพิ่มปริมาณการใช้น้ำ strip water ที่ Desalter ADU2</t>
  </si>
  <si>
    <t>โครงการนำน้ำ Blowdown ของระบบน้ำหล่อเย็นกลับมาใช้ในเครื่อง vacuum pyrolysis</t>
  </si>
  <si>
    <t>โครงการนำน้ำที่ผ่านการบำบัดมาใช้ในการรีดตะกอนระบบบำบัดน้ำเสีย</t>
  </si>
  <si>
    <t>โครงการนำน้ำที่ผ่านการบำบัดมาใช้ในงานสวนและทำความสะอาดถนน</t>
  </si>
  <si>
    <t>บริษัท อินโดรามา โพลีเอสเตอร์ อินดัสตรี้ส์ จำกัด (มหาชน)</t>
  </si>
  <si>
    <t>โครงการปรับปรุงการจัดการด้านขยะ/กากของเสียอุตสาหกรรม</t>
  </si>
  <si>
    <t>บริษัท จีซี ไกลคอล จำกัด</t>
  </si>
  <si>
    <t>โครงการส่งพลาสติกกลับบ้าน</t>
  </si>
  <si>
    <t>โครงการลดการสูญเสียความร้อนที่ผนังเตาแตกโมเลกุล โดยการใช้สาร Emisspro</t>
  </si>
  <si>
    <t>บริษัท SCG</t>
  </si>
  <si>
    <t>โครงการเครือข่ายเฝ้าระวังด้านสิ่งแวดล้อม</t>
  </si>
  <si>
    <t>สำนักงานนิคมอุตสาหกรรมมาบตาพุด</t>
  </si>
  <si>
    <t>แผนปฏิบัติการปกป้องคุ้มครองทรัพยากรพันธุกรรม</t>
  </si>
  <si>
    <t>.แผนปฏิบัติการสงวนรักษาภูมิปัญญาท้องถิ่นที่เกี่ยวกับความหลากหลายทางชีวภาพ</t>
  </si>
  <si>
    <t xml:space="preserve"> - ก่อสร้างถนนผิวจราจรกว้าง 3.10 - 3.60 เมตร ยาว 109.00 เมตร หนาเฉลี่ย 0.15 เมตร หรือมีพื้นคอนกรีตเสริมเหล็กไม่น้อยกว่า 374.40 ตารางเมตร และรางระบายน้ำคอนกรีตเสริมเหล็กรูปตัวอยู่ กว้างภายใน 0.40 เมตร ยาว 218.00 เมตร พร้อมฝาปิดคอนกรีตเสริมเหล็ก รางวี (สองฝั่ง)</t>
  </si>
  <si>
    <t>สำนักงานทรัพยากรน้ำแห่งชาติ , กองช่างเทศบาลตำบลทับมา</t>
  </si>
  <si>
    <t>กองการศึกษา</t>
  </si>
  <si>
    <t xml:space="preserve">โครงการส่งเสริมและพัฒนาศักยภาพผู้สูงอายุ (หลักสูตรโรงเรียนผู้สูงอายุเทศบาลตำบลเชิงเนิน รุ่นที่ 2/2) </t>
  </si>
  <si>
    <t xml:space="preserve">เทศบาลตำบลเชิงเนิน </t>
  </si>
  <si>
    <t>โครงการจิตอาสาพัฒนาสิ่งแวดล้อม</t>
  </si>
  <si>
    <t>เทศบาลตำบลเชิงเนิน</t>
  </si>
  <si>
    <t>กิจกรรมอบรมเชิงปฏิบัติการให้ความรู้ในการป้องกันโรคติดเชื้อไวรัสโคโรนา 2019 (COVID-19) และการจัดทำหน้ากากอนามัยเพื่อป้องกันตนเอง</t>
  </si>
  <si>
    <t xml:space="preserve">โครงการฟันสวย ยิ้มใส ใส่ใจสุขภาพช่องปาก </t>
  </si>
  <si>
    <t>โครงการของขวัญปีใหม่ "มท.สร้างสุข (Happy Creation) : (ปันรัก ปันสุข นั่งลุกสบาย)</t>
  </si>
  <si>
    <t xml:space="preserve">โรงเรียนผู้สูงอายุ องค์การบริหารส่วนตำบลตะพง </t>
  </si>
  <si>
    <t>องค์การบริหารส่วนตำบลตะพง</t>
  </si>
  <si>
    <t>รณรงค์ ทำความสะอาด และกำจัดแหล่งเพาะพันธุ์ยุง</t>
  </si>
  <si>
    <t>การสำรวจความพึงพอใจของชุมชนและข้าราชการ/ผู้นำชุมชนโดยรอบเขตประกอบการอุตสาหกรรมไออาร์พีซี</t>
  </si>
  <si>
    <t xml:space="preserve">โครงการโรงเรียนเชิงนิเวศโรงเรียนวัดกรอกยายชา
</t>
  </si>
  <si>
    <t>โครงการเสริมสมาธิสร้างปัญญา</t>
  </si>
  <si>
    <t>โครงการส่งเสริมและพัฒนาศักยภาพของผู้สูงอายุ</t>
  </si>
  <si>
    <t xml:space="preserve">เทศบาลตำบลมาบข่าพัฒนา </t>
  </si>
  <si>
    <t xml:space="preserve">เยี่ยมครอบครัวผู้มีรายได้น้อยที่ประสบปัญหาความเดือดร้อนทางสังคม </t>
  </si>
  <si>
    <t>โครงการอาหารปลอดภัย</t>
  </si>
  <si>
    <t>ช่วยเหลือผู้ประสบอัคคีภัย</t>
  </si>
  <si>
    <t>เทศบาลตำบลบ้านฉาง</t>
  </si>
  <si>
    <t xml:space="preserve">โครงการส่งเสริมการอนุรักษ์ พัฒนา และเพิ่มพื้นที่สีเขียว ปี 2565 </t>
  </si>
  <si>
    <t xml:space="preserve">    - กิจกรรมปลูกต้นไม้และปลูกป่าเฉลิมพระเกียรติ เนื่องในโอกาสมหามงคลพระราชพิธีบรมราชาภิเษก    “รวมใจไทย ปลูกต้นไม้ เพื่อแผ่นดิน” สืบสานสู่ 100 ล้านต้น กิจกรรมประกอบด้วย การปลูกต้นไม้ (ทองอุไร) จำนวน 3,200 ต้น</t>
  </si>
  <si>
    <t>โครงการประสานความร่วมมือในการกำกับติดตามดำเนินงานตามแผนจัดการขยะมูลฝอยของเสียในพื้นที่จังหวัดระยอง</t>
  </si>
  <si>
    <t>ทสจ.ระยอง</t>
  </si>
  <si>
    <t>โครงการส่งเสริมสนับสนุนการคัดแยกขยะมูลฝอยจังหวัดระยอง</t>
  </si>
  <si>
    <t>โครงการติดตามตรวจสอบและแก้ไขปัญหาสารอินทรีย์ระเหยง่าย (VOCs) จังหวัดระยอง</t>
  </si>
  <si>
    <t>โครงการฝึกอบรมชุดปฏิบัติการจิตอาสาภัยพิบัติประจำเทศบาลตำบลเนินพระ</t>
  </si>
  <si>
    <t>สำนักปลัด เทศบาลตำบลเนินพระ</t>
  </si>
  <si>
    <t>ประชารัฐร่วมใจ คืนคลองสวย น้ำใสในชุมชน</t>
  </si>
  <si>
    <t>โครงการรณรงค์ลดปริมาณขยะ</t>
  </si>
  <si>
    <t>อบรมให้ความรู้การอนุรักษ์พลังงานและการใช้พลังงานทดแทน</t>
  </si>
  <si>
    <t>บริษัทไออาร์ พีซี จำกัด (มหาชน)</t>
  </si>
  <si>
    <t xml:space="preserve"> โครงการ Floating solar 9.4 MW ที่บ่อเก็บน้ำดิบของเขตประกอบการฯ</t>
  </si>
  <si>
    <t>โครงการส่งเสริมความรู้เกี่ยวกับสาธารณภัย</t>
  </si>
  <si>
    <t>สำนักปลัด เทศบาลตำบลมาบข่าพัฒนา</t>
  </si>
  <si>
    <t>โครงการคัดแยกขยะก่อนทิ้ง</t>
  </si>
  <si>
    <t>เทศบาลตำบลมาบข่าพัฒนา</t>
  </si>
  <si>
    <t>โครงการชุมชนต้นแบบการบริหารจัดการขยะ</t>
  </si>
  <si>
    <t>โครงการ10,000 ต้นกล้า หัวใจอาสาไออาร์พีซี IRPC  ส่งมอบเมล็ดพันธุ์ไม้และอุปกรณ์การเพาะเมล็ดให้กับผู้ประสานงานหัวใจอาสา จำนวน 12,500 กล้าไม้ สำหรับเพาะกล้าไม้ไว้ปลูกบริเวณพื้นที่สาธารณะของชุมชนรอบเขตประกอบการอุตสาหกรรมไออาร์พีซีในปี 2565</t>
  </si>
  <si>
    <t>โครงการส่งเสริมการอนุรักษ์ พัฒนา และเพิ่มพื้นที่สีเขียว กิจกรรมปลูกต้นไม้และปลูกป่าเฉลิมพระเกียรติ เนื่องในโอกาสมหามงคลพระราชพิธีบรมราชาภิเษก “รวมใจไทย ปลูกต้นไม้ เพื่อแผ่นดิน” ปลูกต้นไม้ (ทองอุไร) จำนวน 3,200 ต้น บริเวณริมถนนสองข้างทางบนถนนสาย อบจ.รย 0307 สายไผ่ล้อม - บึงต้นชัน และถนนสายเชิงเนิน –ชากบก รวมระยะทางประมาณ 10 กิโลเมตร</t>
  </si>
  <si>
    <t>สำนักงานทรัพยากรธรรมชาติและสิ่งแวดล้อมจังหวัดระยอง, สำนักงานส่งเสริมการปกครองท้องถิ่นจังหวัดระยอง อบจ.ระยอง</t>
  </si>
  <si>
    <t>สำนักงานทรัพยากรธรรมชาติและสิ่งแวดล้อมจังหวัดระยอง</t>
  </si>
  <si>
    <t>โครงการกิจกรรมปลูกป่าชุมชนและสมุนไพรกระดูกไก่ดำ  จำนวน 18 ไร่ 3 งาน 50.6 ตารางวา ณ โรงเรียนบ้านก้นหนองเก่า ต.บ้านแลง อ.เมือง จ.ระยอง เพื่อเป็นการอนุรักษ์พันธุ์ไม้ และเป็นแหล่งเรียนรู้ด้านสมุนไพรของชุมชน แล้วยังเป็นการเตรียมความพร้อมในอนาคต ซึ่งจะจัดสร้างโรงพยาบาลส่งเสริมสุขภาพตำบลบ้านก้นหนอง</t>
  </si>
  <si>
    <t xml:space="preserve">องค์การบริหารส่วนจังหวัดระยอง และองค์การบริหารส่วนตำบลบ้านแลง </t>
  </si>
  <si>
    <t>สมาคมเพื่อนชุมชน , สนพ.</t>
  </si>
  <si>
    <t xml:space="preserve"> การส่งเสริมอาชีพให้แก่คนในท้องถิ่น</t>
  </si>
  <si>
    <t xml:space="preserve"> ทบทวนและซ้อมแผนฉุกเฉินชุมชน (เน้นการซ้อมแบบบูรณาการ)   เป้าหมาย พื้นทื่ทม.มาบตาพุด ทต.บ้านฉาง   (จัดอบรม/ซ้อม/ทำเล่มแผน/จัด Safety Day)</t>
  </si>
  <si>
    <t>จัดทำแผนฉุกเฉินโรงเรียน และซ้อมแผน 16 โรงเรียน</t>
  </si>
  <si>
    <t xml:space="preserve">บริษัท ไออาร์พีซี จำกัด (มหาชน)
อปท.มาบตาพุด
อปท.ทับมา
อปท.เนินพระ
สำนักงานจัดการน้ำเสีย (สาขาบ้านเพ) 
สำนักงานทรัพยากรธรรมชาติและสิ่งแวดล้อมจังหวัดระยอง 
โครงการชลประทานระยอง
สำนักงานอุตสาหกรรมจังหวัดระยอง
</t>
  </si>
  <si>
    <t>อปท.ทม.มาบตาพุด</t>
  </si>
  <si>
    <t>รพ.เฉลิมพระเกียรติ สมเด็จพระเทพรัตนราชสุดา ฯ</t>
  </si>
  <si>
    <t>สนพ.</t>
  </si>
  <si>
    <t>บริษัทในเขตนิคมอุตสาหกรรม</t>
  </si>
  <si>
    <t>บริษัทในสมาคมเพื่อนชุมชน</t>
  </si>
  <si>
    <t xml:space="preserve"> ต่ออายุการรับรองโรงงานอุตสาหกรรมเชิงนิเวศ (Eco factory) </t>
  </si>
  <si>
    <t>ดำเนินกิจกรรมตาม Eco factory</t>
  </si>
  <si>
    <t>โรงงาน (เขตควบคุมมลพิษ มาตาพุด) ดำเนินการ ตามคำสั่ง กนอ. 
สทร.</t>
  </si>
  <si>
    <t>ตัวชี้วัด 4.1.4 อัตราการว่างงาน</t>
  </si>
  <si>
    <t>โครงการเตรียมความพร้อมแก่กำลังแรงงาน</t>
  </si>
  <si>
    <t>สำนักงานจัดหางานจังหวัดระยอง</t>
  </si>
  <si>
    <t>บริษัท ไออาร์พีซี จำกัด (มหาชน) และบริษัทในพื้นที่เขตควบคุมมลพิษมาบตาพุด</t>
  </si>
  <si>
    <t>เขตประกอบ ไออาร์พีซี</t>
  </si>
  <si>
    <t xml:space="preserve"> เขตควบคุมมลพิษ มาบตาพุด 
</t>
  </si>
  <si>
    <t xml:space="preserve">แผนปฏิบัติการจัดการชนิดพันธุ์ต่างถิ่นที่รุกราน </t>
  </si>
  <si>
    <t>กิจกรรมพัฒนาฝีมือแรงงานสตรีเพื่อยกระดับคุณภาพชีวิต</t>
  </si>
  <si>
    <t>สทร.</t>
  </si>
  <si>
    <t xml:space="preserve"> โครงการก่อสร้างปรับปรุงขยายถนน อบจ.รย.0113 
สายตอนแยกระยอง 
– บ้านแลง ต.เชิงเนิน ต.บ้านแลง อ.เมืองระยอง จ.ระยอง</t>
  </si>
  <si>
    <t>โครงการก่อสร้างถนนคอนกรีตเสริมเหล็กสายทางก้นทุ่ง ซอย 3 ชุมชนบ้านแหลมมะขาม หมู่ที่ 2 ตำบลทับมา อำเภอเมือง จังหวัดระยอง
- ก่อสร้างถนนผิวจราจรกว้าง 4.00 เมตร ยาว 33.00 เมตร หนาเฉลี่ย 0.15 เมตร หรือมีพื้นคอนกรีตเสริมเหล็กไม่น้อยกว่า 132.00 ตารางเมตร</t>
  </si>
  <si>
    <t>โครงการก่อสร้างถนนคอนกรีตเสริมเหล็กสายทางซอยชูเชิดชุมชนบ้านขนาบ หมู่ที่ 1 ตำบลทับมา อำเภอเมือง จังหวัดระยอง
- ก่อสร้างถนนผิวจราจรกว้าง 4.00 เมตร ยาว 166.00 เมตร หนาเฉลี่ย 0.15 เมตร หรือมีพื้นคอนกรีตเสริมเหล็กไม่น้อยกว่า 664.00 ตารางเมตร</t>
  </si>
  <si>
    <t>โครงการก่อสร้างถนนคอนกรีตเสริมเหล็กสายบ้านใน - น้ำคอก ซอย 1 หมู่ที่ 1 ตำบลทับมา อำเภอเมือง จังหวัดระยอง
- ก่อสร้างถนนผิวจราจรกว้าง 5.00 เมตร ยาว 132.00 เมตร หนาเฉลี่ย 0.15 เมตร หรือมีพื้นคอนกรีตเสริมเหล็กไม่น้อยกว่า 660.00 ตารางเมตร</t>
  </si>
  <si>
    <t>โครงการก่อสร้างถนนคอนกรีตเสริมเหล็กและท่อระบายน้ำคอนกรีตเสริมเหล็กสายทาง รย.ถ.90141 (ซอย ป.ร่มไทร) ชุมชนบ้านทับมา หมู่ที่ 4 ตำบลทับมา อำเภอเมือง จังหวัดระยอง</t>
  </si>
  <si>
    <t>โครงการก่อสร้างถนนคอนกรีตเสริมเหล็กสายทางการทุ่ง ซอย 1/4 ชุมชนบ้านแหลมมะขาม หมู่2</t>
  </si>
  <si>
    <t>โครงการก่อสร้างถนนคอนกรีตเสริมเหล็กสายทางการทุ่ง ซอย 1 ชุมชนบ้านแหลมมะขาม หมู่2</t>
  </si>
  <si>
    <t>โครงการก่อสร้างถนนคอนกรีตเสริมเหล็กและท่อระบายน้ำคอนกรีตเสริมเหล็กสายทาง ซอยผ่องผาด - บ้านใน ซอย 2 ชุมชนบ้านขนาบ หมู่ที่ 1 ตำบลทับมา อำเภอเมือง จังหวัดระยอง</t>
  </si>
  <si>
    <t>โครงการก่อสร้างถนนคอนกรีตเสริมเหล็กและรางระบายน้ำคอนกรีตเสริมเหล็กสายทางแหลมไผ่ ซอย 2 ชุมชนบ้านหนองมะหาด หมู่ที่ 1 ตำบลทับมา อำเภอเมือง จังหวัดระยอง</t>
  </si>
  <si>
    <t xml:space="preserve"> โครงการก่อสร้างรางระบายน้ำคอนกรีตเสริมเหล็กสายทาง รย.ถ.90131 (แหลมไผ่ ซอย 1 ) ชุมชนบ้านทับมา หมู่ที่ 4 ตำบลทับมา อำเภอเมือง จังหวัดระยอง
- ก่อสร้างรางระบายน้ำคอนกรีตเสริมเหล็กรูปตัวยูกว้างภายใน 0.40 เมตร ยาว 125.00 เมตร พร้อมฝาปิดคอนกรีตเสริมเหล็กรางวี (ฝั่งเดียว)</t>
  </si>
  <si>
    <t xml:space="preserve">โครงการก่อสร้างโคมไฟฟ้าส่องสว่างสายทางถนนเสม็ดแดง - หัวหญ้าคา ชุมชนบ้านเขาไผ่ หมู่ที่ 5 ตำบลทับมา อำเภอเมือง จังหวัดระยอง
- ก่อสร้างเสาไฟพร้อมโคมไฟฟ้าส่องสว่างและอุปกรณ์ จำนวน 28 ต้น ยาว 995.00 เมตร </t>
  </si>
  <si>
    <t xml:space="preserve">โครงการก่อสร้างโคมไฟฟ้าส่องสว่างสายทางแหลมมะขาม - การ์เด้นโฮม ชุมชนบ้านแหลมมะขาม หมู่ที่ 2 ตำบลทับมา อำเภอเมือง จังหวัดระยอง
- ก่อสร้างเสาไฟพร้อมโคมไฟฟ้าส่องสว่างและอุปกรณ์ จำนวน 35 ต้น ยาว 1,215.00 เมตร </t>
  </si>
  <si>
    <t xml:space="preserve"> โครงการขยายเขตระบบจำหน่ายน้ำประปาภูมิภาคสายทาง รย.ถ.900171 (ถนนซอยนายมิ่ง) ชุมชนบ้านแหลมทองหลาง หมู่ที่ 6 ตำบลทับมา อำเภอเมือง จังหวัดระยอง
- วางท่อประปามีความยาว 160.00 เมตร พร้อมอุปกร์</t>
  </si>
  <si>
    <t>โครงการขยายเขตระบบจำหน่ายน้ำประปาภูมิภาคสายทาง รย.ถ.90147 (ถนนลุงพล) ชุมชนบ้านทับมา หมู่ที่ 4 ตำบลทับมา อำเภอเมือง จังหวัดระยอง
- วางท่อประปามีความยาว 620.00 เมตร พร้อมอุปกณ์</t>
  </si>
  <si>
    <t xml:space="preserve"> โครงการก่อสร้างโคมไฟฟ้าส่องสว่างสายทางถนนเสม็ดแดง -หัวหญ้าคา ชุมชนบ้านเขาไผ่หมู่ที่ 5 </t>
  </si>
  <si>
    <t xml:space="preserve"> โครงการก่อสร้างโคมไฟฟ้าส่อง สว่างสายทาง รย.ถ.90115 (ซอยปราโมทย์) ชุมชนบ้าน แหลมทองหลาง หมู่ที่ 6</t>
  </si>
  <si>
    <t>โครงการก่อสร้างท่อระบายน้ำคอนกรีตเสริมเหล็กสายทาง รย.ถ.90185 (ถนนยางปีนตอ ซอย 1) ชุมชนบ้านเขาโบสถ์ หมู่ที่</t>
  </si>
  <si>
    <t xml:space="preserve"> โครงการก่อสร้างท่อระบายน้ า คอนกรีตเสริมเหล็กสายทาง รย.ถ.90203 (ถนนมาบเตย - ทงุ่ นอก) ชุมชนบ้านเขาโบสถ์ หมู่ที่ 7</t>
  </si>
  <si>
    <t xml:space="preserve"> โครงการก่อสร้างรางระบายน้ า คอนกรีตเสริมเหล็กสายทาง ซอยวัดทับมา - ตั้งเซ่ง ชุมชน บ้านขนาบ หมู่ที่ 1</t>
  </si>
  <si>
    <t xml:space="preserve"> โครงการก่อสร้างรางระบายน้ า คอนกรีตเสริมเหล็กสายทางซอย เสริมทรัพย์ชุมชนบ้านแหลม ทองหลาง หมู่ที่ 6</t>
  </si>
  <si>
    <t>โครงการก่อสร้างรางระบายน้ำ คอนกรีตเสริมเหล็กสายทาง รย.ถ.90024 (เกาะพรวด ซอย 2) ชุมชนบ้านขนาบ หมู่ที่1 ต.ทับมา อ.เมือง จ.ระยอง</t>
  </si>
  <si>
    <t>โครงการสถานประกอบการปลอดภัยจากอัคคีภัย</t>
  </si>
  <si>
    <t>โครงการจุดบริการเพื่อประชาชนเพือป้องกันและลดอุบัติเหตุทางจราจรช่วงเทศกาลปีใหม่</t>
  </si>
  <si>
    <t xml:space="preserve"> โครงการจุดบริการ ประชาชนเพื่อป้องกัน และลดอุบัติเหตุทางจราจรช่วงเทศกาลสงกรานต์</t>
  </si>
  <si>
    <t>โครงการฝึกซ้อมแผนป้องกันและบรรเทาสาธารณภัย</t>
  </si>
  <si>
    <t>โครงการซ่อมแซ่มระบบกล้องวงจรปิดจุดเสี่ยงตำบลทับมา หมู่ที่1-8</t>
  </si>
  <si>
    <t xml:space="preserve"> โครงการเฝ้าระวังคุณภาพน้ำอุปโภคบริโภคและแหล่งน้ำธรรมชาติ</t>
  </si>
  <si>
    <t xml:space="preserve"> โครงการปรับปรุงถนนมาบตาพุด - หาดทรายทอง
- ปูยางแอสฟัสท์ติกคอนกรีต หนา 0.05 - 0.08 ม. ทับหน้าผิวทางเดิม กว้าง 10.90 - 14.50 ม. ยาว 1,608 ม. หรือพื้นที่ปูยาง ไม่น้อยกว่า 21,084 ตร.ม</t>
  </si>
  <si>
    <t>โครงการก่อสร้างถนนซอยมณีแดง ช่วงที่ 2
- ก่อสร้างถนน ค.ส.ล. หนา 0.15 ม. กว้าง 5 ม. ยาว 180 ม. หรือพื้นที่ผิวจราจรไม่น้อยกว่า 900 ตร.ม. ก่อสร้างระบบระบายน้ำ พร้อมบ่อพัก</t>
  </si>
  <si>
    <t xml:space="preserve"> ติดตั้งระบบไฟฟ้าส่องสว่างหาดสุชาดา
- ทำการติดตั้งระบบไฟฟ้าส่องสว่างบริเวณหาดสุชาดา ความยาวประมาณ 1,800ม.</t>
  </si>
  <si>
    <t>โครงการติดตั้งระบบไฟฟ้าส่องสว่างถนนเจริญพัฒนา ระยะที่ 2 
- ทำการติดตั้งเสาเหล็กกลมปลายเรียว สูง 9.00 ม. พร้อมโคมไฟฟ้าขนาด 250 วัตต์และอุปกรณ์ครบชุดจำนวนไม่น้อยกว่า 25 ชุด</t>
  </si>
  <si>
    <t xml:space="preserve"> โครงการก่อสร้างท่อเหลี่ยมระบายน้ำหน้าวัดซากลูกหญ้าเชื่อมถนนนขุด
- ทำการก่อสร้างท่อเหลี่ยม ขนาด 2.10 x 2.10 ม. 
ยาวประมาณ 140 ม.</t>
  </si>
  <si>
    <t>ติดตั้งราวป้องกันอันตราย (Steel beam quardrail)
- ติดตั้งราวป้องกันอันตราย (Steel beam quardrail) บริเวณจุดเสี่ยงที่อันตราย ยาวรวมไม่น้อยกว่า 800 ม.</t>
  </si>
  <si>
    <t>โครงการก่อสร้างท่อระบายน้ำคอนกรีตเสริมเหล็ก ไหล่ทางถนนซากขาม-มิตประชา วอย 2 หมู่ที่ 1 ตำบลบ้านฉาง อำเภอบ้านฉาง จังหวัดระยอง
- ดำเนินการก่อสร้างท่อระบายน้ำคอนกรีตเสริมเหล้กขนาดเส้นผ่าศูนย์กลาง 0.60 x 1.00 เมตร ยาว 297.00 เมตร 
พร้อมบ่อพักคอน</t>
  </si>
  <si>
    <t>โครงการก่อสร้างถนนคอนกรีตเสริมเหล็ก ซอยสวนความสุข</t>
  </si>
  <si>
    <t xml:space="preserve"> โครงการปรับปรุงซ่อมแซมถนนลูกรัง สาย 5 ธันวาเจริญสุข (ซอยข้างบ้านช่างตุ้ม) หมู่ที่ 6 </t>
  </si>
  <si>
    <t xml:space="preserve">โครงการก่อสร้างถนนลูกรัง สายหลังวัดเขาพระบาท </t>
  </si>
  <si>
    <t>โครงการรณรงค์ลดอุบัติเหตุทางท้องถนนในช่วงเทศกาลปีใหม่</t>
  </si>
  <si>
    <t xml:space="preserve"> โครงการจ้างเหมาเก็บขนขยะมูลฝอยเพื่อนำไปกำจัดตามหลักสุขาภิบาล</t>
  </si>
  <si>
    <t>โครงการก่อสร้างสถานีสูบน้ำบ้านแหลมมะขาม ม.2 ต.ทับมา อ.เมือง จ.ระยอง</t>
  </si>
  <si>
    <t xml:space="preserve"> โครงการเจาะบ่อบาดาลใช้ระบบโซล่าเซลล์บริเวณพื้นที่ก่อสร้างสำนักงานเทศบาล ตำบลทับมา(ใหม่) บ้านสะพานหิน ม.8 ต.ทับมา อ.เมือง จ.ระยอง</t>
  </si>
  <si>
    <t>โครงการก่อสร้างหอถังสูง(ถังแชมเปญ) สำหรับระบบประปาหมู่บ้าน บ้านขนาบ ม.1 ต.ทับมา อ.เมือง จ.ระยอง</t>
  </si>
  <si>
    <t xml:space="preserve"> โครงการขยายช่องจราจรถนนคอนกรีตเสริมเหล็กและวางท่อระบายน้ำพร้อมบ่อพักคอนกรีตเสริมเหล็ก สายทางโรงยาง-สาย36 ชุมชนบ้านเขาไผ่ ม.6 ต.ทับมา อ.เมือง จ.ระยอง </t>
  </si>
  <si>
    <t>โครงการก่อสร้างถนนคอนกรีตเสริมเหล็กพร้อมวางท่อระบายน้ำ สายทับมา-เกาะพรวด ม.1 ต.ทับมา อ.เมือง จ.ระยอง</t>
  </si>
  <si>
    <t>โครงการขยายเขตระบบจำหน่ายน้ำประปาภูมิภาคสายทาง รย.ถ.90114(ซอยปราโมทย์) ชุมชนบ้านหนองโพรง ม.6 ต.ทับมา อ.เมือง จ.ระยอง</t>
  </si>
  <si>
    <t xml:space="preserve"> โครงการเฝ้าระวังคุณภาพแหล่งน้ำอุปโภคบริโภคและแหล่งน้ำธรรมชาติ
- เก็บตัวอย่างน้ำอุปโภคและแหล่งน้ำธรรมชาติในชุมชนส่งตรวจเพื่อเฝ้าระวังคุณภาพน้ำ</t>
  </si>
  <si>
    <t xml:space="preserve"> โครงการขุดลอกและกำจัดวัชพืชคลองทับมา ชุมชนบ้านขนาบ หมู่ที่ 1 ชุมชนบ้านทับมา หมู่ที่ 4 ชุมชนบ้านหนองมะหาด หมู่ที่ 3 ชุมชนบ้านเขาโบสถ์ หมู่ที่ 7 ตำบลทับมา อำเภอเมือง จังหวัดระยอง
- ขุดลอกและกำจัดวัชพืชคลองทับมา ชุมชนบ้านขนาบ หมู่ที่ 1 ชุมชนบ้านทับมา หมู่ที่ 4 ชุมชนบ้านหนองมะหาด หมู่ที่ 3 ชุมชนบ้านเขาโบสถ์ หมู่ที่ 7 ตำบลทับมา อำเภอเมือง จังหวัดระยอง</t>
  </si>
  <si>
    <t>กิจกรรมปรับปรุงระบบบำบัดน้ำเสียแห่งที่ 2 เพื่อรองรับโครงการ UCF</t>
  </si>
  <si>
    <t xml:space="preserve"> กิจกรรมปรับปรุงระบบรักษาความปลอดภัย ติดตั้งกล้อง CCTV</t>
  </si>
  <si>
    <t xml:space="preserve"> กิจกรรมปรับปรุงระบบประปา ขยายการส่งน้ำประปาจากบ้านค่าย จาก 4,000  m3/day เป็น 5,000 m3/day
</t>
  </si>
  <si>
    <t xml:space="preserve"> กิจกรรมปรับปรุงระบบ ไฟฟ้า ติดตั้งระบบไฟแสงสว่างที่ฝั่ง IP
</t>
  </si>
  <si>
    <t>การดำเนินกิจกรรม Eco factory</t>
  </si>
  <si>
    <t xml:space="preserve"> โครงการปรับปรุงอาคารเรียนและสิ่งก่อสร้างอื่น</t>
  </si>
  <si>
    <t>กิจกรรมพื้นที่สีเขียว (บำรุงรักษาต่อเนื่องถนนสาย 363) ปีที่ 9 เน้นพัฒนาร่วมมือแบบประชารัฐ</t>
  </si>
  <si>
    <t>จ้างเหมาเอกชนดำเนินการดูแลบำรุงรักษาระบบรวบรวมและระบบบำบัดน้ำเสีย
- จ้างเหมาเอกชนดำเนินการดูแลบำรุงรักษาระบบรวบรวมและระบบบำบัดน้ำเสีย</t>
  </si>
  <si>
    <t>กิจกรรมกำกับดูแลการจัดการน้ำเสียจากโรงงานนอกนิคมอุตสาหกรรม</t>
  </si>
  <si>
    <t>กิจกรรมควบคุมโรงงานอุตสาหกรรมนอกนิคมอุตสาหกรรมให้ดำเนินการแก้ไขปัญหาการปนเปื้อนสาร VOCs ในดินและน้ำใต้ดินตามกฎกระทรวงว่าด้วยการควบคุมการปนเปื้อนในดินและน้ำใต้ดินภายในบริเวณโรงงาน</t>
  </si>
  <si>
    <t>กิจกรรมกำกับดูแลการจัดการน้ำเสียจากโรงงานนอกนิคมอุตสาหกรรม โดยสำนักงานอุตสาหกรรมจังหวัดระยอง</t>
  </si>
  <si>
    <t>กิจกรรมควบคุมโรงงานอุตสาหกรรมนอกนิคมอุตสาหกรรมให้ดำเนินการแก้ไขปัญหาการปนเปื้อนสาร VOCs ในดินและน้ำใต้ดินตามกฎกระทรวงว่าด้วยการควบคุมการปนเปื้อนในดินและน้ำใต้ดินภายในบริเวณโรงงาน โดย สำนักงานอุตสาหกรรมจังหวัดระยอง</t>
  </si>
  <si>
    <t>โครงการบูรณาการจัดการปัญหาคุณภาพแหล้งน้ำสาธารณะ (พื้นที่นำร่อง : คลองน้ำหู)</t>
  </si>
  <si>
    <t xml:space="preserve"> ดำเนินกิจกรรมตาม Eco factory</t>
  </si>
  <si>
    <t xml:space="preserve"> โครงการส่งเสริมเทคโนโลยีพลังงานทดแทนระบบอบแห้งพลังงานแสงอาทิตย์เพื่อลดต้นทุนการผลิต ยกระดับคุณภาพและสร้างมูลค่าเพิ่มให้กับผลิตภัณฑ์ของกลุ่มวิสาหกิจชุมชนในจังหวัดระยอง</t>
  </si>
  <si>
    <t>โครงการส่งเสริมเทคโนโลยีรถสูบน้ำพลังงานแสงอาทิตย์แบบเคลื่อนที่ขนาดไม่น้อยกว่า 320 วัตต์ เพื่อลดรายจ่ายพลังงานให้กับกลุ่มวิสาหกิจชุมชนจังหวัดระยอง ส่งเสริมวิถีชีวิตเกษตรแบบพอเพียง</t>
  </si>
  <si>
    <t>โครงการส่งเสริมเทคโนโลยีพลังงานทดแทนที่เหมาะสม เพื่อลดรายจ่ายและเพิ่มคุณภาพให้ผลิตภัณฑ์กับกลุ่มวิสาหกิจชุมชนในพื้นที่เขตกองทุนพัฒนาไฟฟ้า เขตนิคมอุตสาหกรรมมาบตาพุด</t>
  </si>
  <si>
    <t xml:space="preserve"> โครงการติดตั้ง Solar Floating</t>
  </si>
  <si>
    <t xml:space="preserve"> โครงการติดตั้ง Solar roof </t>
  </si>
  <si>
    <t xml:space="preserve">โครงการอนุรักษ์พลังงานของโรงงาน ตาม EII reduction roadmap ของบริษัท
</t>
  </si>
  <si>
    <t xml:space="preserve"> โครงการลดการใช้เชื้อเพลิง จากการลดระยะทางขนส่งด้วยรถโฟล์คลิฟท์
</t>
  </si>
  <si>
    <t xml:space="preserve"> โครงการลดการใช้พลังงานไฟฟ้าจากการลดจำนวน Batch Grade GA800 5229 ที่ Line 01x003</t>
  </si>
  <si>
    <t xml:space="preserve"> โครงการลดปริมาณการใช้ไอน้ำใน Reactor 53R001</t>
  </si>
  <si>
    <t>โครงการ Smart Park นิคมฯ แห่งเทคโนโลยี</t>
  </si>
  <si>
    <t>โครงการเพิ่มประสิทธิภาพและอนุรักษ์การใช้พลังงาน</t>
  </si>
  <si>
    <t>ต่ออายุการรับรองโรงงานอุตสาหกรรมเชิงนิเวศ (Eco factory) 11 โรงงาน</t>
  </si>
  <si>
    <t>กิจกรรมรับรอง GIS เพิ่มอีก 6 โรงงาน
(จำนวนโรงงานที่ได้รับการรับรองทั้งหมด 25 โรงงาน ปี 2564 ได้รับการรับรอง GI5 แล้ว 9 โรงงาน (GI4 = 25 โรงงาน))</t>
  </si>
  <si>
    <t xml:space="preserve"> โครงการลดการศูญเสีย Benzene product เมื่อมีหน่วย VRU</t>
  </si>
  <si>
    <t>โครงการลดการปลดปล่อย VOCs</t>
  </si>
  <si>
    <t xml:space="preserve"> Sent Benzene </t>
  </si>
  <si>
    <t xml:space="preserve"> โครงการลดการสูญเสีย Mixed Xylene product ที่ 04D004 bไป Flare</t>
  </si>
  <si>
    <t xml:space="preserve"> โครงการอนุรักษ์พลังงานตาม EII reduction roadmap</t>
  </si>
  <si>
    <t xml:space="preserve"> กิจกรรมการจัดทำ Carbon Footprint Organization (CFO) เพิ่มอีก 11 โรงงาน 
</t>
  </si>
  <si>
    <t xml:space="preserve">กิจกรรมการจัดทำ Carbon Footprint Product (CFP) ในส่วนของ Utility ประกอบด้วย ไฟฟ้า ไอน้ำ น้ำใช้
</t>
  </si>
  <si>
    <t xml:space="preserve"> กิจกรรมขอการรับรอง T-VER 1 โครงการ
</t>
  </si>
  <si>
    <t>โครงการปรับปรุงเพื่อลดกลิ่นจากกระบวนการผลิตของโรงงาน</t>
  </si>
  <si>
    <t>ารดำเนินการเพื่อติดตั้ง Enclose ground flare</t>
  </si>
  <si>
    <t>รับปรุงระบบระบายน้ำเสีย และติดตั้งระบบบำบัดน้ำเสียรวมตลาดสดเทศบาลเมืองมาบตาพุด
- ก่อสร้างรางระบายน้ำขนาด 50x50 ซม. ยาว 235 ม. และติดตั้งถังบำบัดน้ำเสียขนาดปริมาตร 40 ลบ.ม.</t>
  </si>
  <si>
    <t>โครงการส่งเสริมการคัดแยกขยะมูลฝอยต้นทาง</t>
  </si>
  <si>
    <t>รณรงค์การใช้ถังดักไขมันในครัวเรือน
- อบรมให้ความรู้แก่ประชาชนและรณรงค์การใช้ถังดักไขมันเพื่อการบำบัดน้ำเสียในครัวเรือน</t>
  </si>
  <si>
    <t xml:space="preserve"> ส่งเสริมการบริหารจัดการขยะมูลฝอยที่ต้นทางในพื้นที่กองทุนพัฒนาไฟฟ้า เขตนิค,อุตสาหกรรมมาบตาพุด จังหวัดระยอง</t>
  </si>
  <si>
    <t>โครงการจ้างเหมาเก็บขนขยะมูลฝอยเพื่อนำไปกำจัดตามหลักสุขาภิบาล</t>
  </si>
  <si>
    <t>โครงการจ้างเหมาเอกชนรักษาความสะอาด ซอย ทางเท้าและไหล่ทางในเขตเทศบาลตำบลเชิงเนิน</t>
  </si>
  <si>
    <t>โครงการจ้างเหมาเอกชน เก็บขนขยะมุลฝอย ในเขตเทศบาลตำบลเชิงเนิน</t>
  </si>
  <si>
    <t xml:space="preserve"> โครงการจ้างเหมากำจัดขยะมูลฝอย</t>
  </si>
  <si>
    <t xml:space="preserve"> โครงการคัดแยกขยะก่อนทิ้งเป็นมิตรกับสิ่งแวดล้อม</t>
  </si>
  <si>
    <t>โครงการคัดแยกจยะอินทรีย์ในครัวเรือน</t>
  </si>
  <si>
    <t>โครงการเสริมสร้างศักยภาพชุมชนด้านการป้องกันและบรรเทาสาธารณภัย (รอบเขตประกอบการนิคมอุตสาหกรรมในเขตพื้นที่ตำบลมาบตาพุด และตำบลบ้านฉาง)
- จัดอบรม
- ดำเนินการติดตามและให้คำแนะนำในการจัดทำแผนป้องกันและบรรเทาสาธารณภัยของชุมชน</t>
  </si>
  <si>
    <t xml:space="preserve"> พัมนาเครือข่ายเฝ้าระวังสิ่งแวดล้อมเชิงรุกในมาบตาพุดคอมเพล็กซ์ โดยแบ่งปันความรู้การจัดการด้านสิ่งแวดล้อม (อากาศ เช่น VOCs และน้ำ) และซ้อมทบทวนในเครือข่ายเฝ้าระวังสิ่งแวดล้อมเชิงรุก แบ่งตามโซนพื้นที่ครอบคลุม 7 โซน</t>
  </si>
  <si>
    <t>บริหารจัดการระบบบำบัดน้ำเสีย เทศบาลเมืองมาบตาพุด โดยองค์กรจัดการน้ำเสีย
- บำบัดน้ำเสีย โดยมีผลวิเคราะห์ผ่านเกณฑ์มาตรฐานที่ราชการกำหนดและสูบน้ำเข้าระบบบำบัดได้ปริมาณเพิ่มขึ้น</t>
  </si>
  <si>
    <t>การตรวจวิเคราะห์คุณภาพน้ำทิ้งตามพารามิเตอร์ต่างๆ
- pH
- Temperature
- DO
- BOD₅
- COD
- Suspended Solids</t>
  </si>
  <si>
    <t xml:space="preserve"> กิจกรรมเฝ้าระวัง ตรวจวัดตามมาตรการ EIA/EHIA</t>
  </si>
  <si>
    <t xml:space="preserve"> โครงการบูรณาการจัดการปัญหาคุณภาพแหล่งน้ำสาธารณะ(คลองน้ำหู) 
- เก็บข้อมูลคุณภาพน้ำและสรุปผล (Before /After ) หลังติดตั้ง model ทดสอบปรับปรุงคุณภาพน้ำในคลองน้ำหู 
- สรุปผลแนวทางการจัดการน้ำเสียชุมชน
       - ทางเลือกในการบำบัดน้ำเสียที่เหมาะสม
       - มาตรการต่างๆในการป้องกัน และเฝ้าระวังน้ำเสียชุมชน
- จัดอบรมและถ่ายทอดให้เครือข่ายชุมชน / องค์กรปกครองส่วนท้องถิ่นในพื้นที่
อบรมให้ความรู้การจัดการน้ำเสียให้กับชุมชนและเทศบาลในพื้นที่
อบรมถังดักไขมัน / การทำจุลินทรีย์บำบัดน้ำเสียจากเศษอาหาร โดยร่วมกับภาคีเครือข่ายในพื้นที่
- ขยายผลแนวทางการจัดการน้ำเสียชุมชน ให้องค์กรปกครองส่วนท้องถิ่นและภาคีเครือข่าย</t>
  </si>
  <si>
    <t>กิจกรรมเฝ้าระวัง ตรวจวัดตามมาตรการ EIA/EHIA</t>
  </si>
  <si>
    <t xml:space="preserve">โครงการปรับปรุงหลังคาถัง โดยเปลี่ยนจาก cone roof tank เป็น Internal Floating roof จำนวน 1 ถัง ของพื้นที่  Petroleum tank farm
</t>
  </si>
  <si>
    <t>มาตรการติดตามระดับเสียงโดยทั่วไป จำนวน 4 สถานี 3 วันต่อเนื่อง ปีละ 4 ครั้ง</t>
  </si>
  <si>
    <t xml:space="preserve"> มาตรการติดตามคุณภาพอากาศในบรรยากาศ จำนวน 2 สถานี 3 วัน ต่อเนื่อง ปีละ 4 ครั้ง</t>
  </si>
  <si>
    <t xml:space="preserve"> มาตรการติดตามคุณภาพน้ำทะเล จำนวน 18 สถานี ปีละ 4 ครั้ง</t>
  </si>
  <si>
    <t xml:space="preserve"> มาตรการติดตามชีวภาพทางทะเล จำนวน 11 สถานี ปีละ 2 ครั้ง</t>
  </si>
  <si>
    <t>รายงานการประเมินความเสี่ยงด้านความหลากหลายทางชีวภาพ</t>
  </si>
  <si>
    <t xml:space="preserve"> ดำเนินกิจกรรมด้านความหลากหลายทางชีวภาพ</t>
  </si>
  <si>
    <t>กิจกรรมสร้างความตระหนักด้านความปลอดภัยจนเกิดเป็นวัฒนธรรมที่ดี แก่พนักงาน ผู้ควบคุมงาน Outsource และผู้รับเหมา ผ่าน Goal Zero - One Day Safety at Work, BSM และเน้นการปฏิบัติสื่อสารก่อนการเริ่มงาน</t>
  </si>
  <si>
    <t xml:space="preserve"> กิจกรรมกำกับดูแล ตรวจสอบและติดตามของพนักงาน IRPC ที่เป็นผู้ควบคุมพนักงาน Outsource และผู้คุมงานของผู้รับเหมา ร่วมถึงจป.ผู้รับเหมา ให้ช่วยกันให้คำแนะนำ กระตุ้นเตือนให้ทุกคนปฏิบัติตามกฎระเบียบด้านความปลอดภัยอย่างเคร่งครัดตลอดเวลา และตรวจความพร้อม และสภาพหน้างานเป็นประจำ รวมถึงการทำ Tool box talk ก่อนการเริ่มงานเพื่อให้พนักงานทราบถึงอันตรายและการป้องกันได้อย่างถูกต้อง</t>
  </si>
  <si>
    <t>จัดตั้งคณะกรรมการความปลอดภัยโครงการ UCF, งาน Turnaround  เพื่อกำกับดูแล และกำหนดบทบาทหน้าที่ แนวการดำเนินงานด้านความปลอดภัย</t>
  </si>
  <si>
    <t xml:space="preserve"> กิจกรรมส่งเสริม พัฒนา เพิ่มประสิทธิภาพของ จป. ประจำพื้นที่ จป. ผรม. Safety Man หัวหน้างาน ผู้ควบคุมงาน ตรวจตราหน้างาน และความพร้อมในการปฏิบัติงานอย่างต่อเนื่อง เมื่อพบว่าสภาพการณ์ไม่ปลอดภัย หรือมีการละเลยระเบียบความปลอดภัย ให้สั่งหยุดงานทันที ตักเตือนรวมถึงแก้ไขให้เรียบร้อยก่อนเริ่มปฏิบัติงานอีกครั้ง</t>
  </si>
  <si>
    <t xml:space="preserve"> กิจกรรมส่งเสริมเพื่อกระตุ้นเตือนให้ทุกคนปฏิบัติตามกฎระเบียบด้านความปลอดภัยอย่างเคร่งครัดตลอดเวลา</t>
  </si>
  <si>
    <t>กิจกรรมกำหนด KPI Zero Accident เพื่อสร้างความตระหนักและเป็นความรับผิดชอบของพนักงานทุกคน</t>
  </si>
  <si>
    <t xml:space="preserve"> กิจกรรมสร้างความตระหนัก และความเข้าใจเกี่ยวกับ PSM ให้กับพนักงาน Operation ,Maintenance, Engineering, Technology, Safety โดยมีแผนงานผ่านกิจกรรม Walk &amp; Talk และติดตามผล รวมถึงการปรับปรุงแก้ไข (Gap Closing)  และรายงานในที่ประชุมผู้บริหาร</t>
  </si>
  <si>
    <t xml:space="preserve"> สร้างความตระหนัก และความเข้าใจเกี่ยวกับ PSM ให้กับพนักงาน Operation ,Maintenance, Engineering, Technology, Safety โดยมีแผนงานผ่านกิจกรรม Walk &amp; Talk และติดตามผล รวมถึงการปรับปรุงแก้ไข (Gap Closing)  และรายงานในที่ประชุมผู้บริหาร</t>
  </si>
  <si>
    <t>กิจกรรมติดตามแผนการ Inspection ของ MI และติดตาม Monitor โดยทีม PSM และรายงานภาพรวม ในที่ประชุมผู้บริหารทุกเดือน</t>
  </si>
  <si>
    <t>กิจกรรมติดตามผล Corrective Action PSE ปี 2021 (สืบสวน แก้ไข สื่อสาร) และติดตามในที่ประชุม PSM Transformation Team รายงานผลในที่ประชุมผู้บริหาร และสื่อสารต่อไปในที่ประชุมคณะกรรมการความปลอดภัยทุกพื้นที่  ทุกเดือน เพื่อไม่ให้เกิดซ้ำ</t>
  </si>
  <si>
    <t xml:space="preserve"> กิจกรรมการกำกับดูแลการระบายสาร VOCs ทางอากาศของโรงงานนอกนิคมอุตสาหกรรม </t>
  </si>
  <si>
    <t>กิจกรรมการกำกับดูแลการระบายสาร VOCs ทางอากาศของโรงงานนอกนิคมอุตสาหกรรม โดยสำนักงานอุตสาหกรรมจังหวัดระยอง</t>
  </si>
  <si>
    <t>โครงการปรับปรุงภายในการผลิตเพื่อลดผลกระทบเรื่องกลิ่น</t>
  </si>
  <si>
    <t xml:space="preserve"> ดำเนินกิจกรรมตามมาตรการและจัดทำรายงาน EIA/EHIA จำนวน 19 โครงการ</t>
  </si>
  <si>
    <t xml:space="preserve"> กิจกรรมประชุมคณะกรรมการติดตามตรวจสอบและเฝ้าระวังคุณภาพสิ่งแวดล้อมและสุขภาพ (EIA/EHIA monitoring committee)
</t>
  </si>
  <si>
    <t>ดการประชุมพบปะแลกเปลี่ยนให้ความรู้ในเครือข่ายชุมชนเฝ้าระวังด้านสิ่งแวดล้อม  (ผู้ประกอบการ  ชุมชน  กนอ. และหน่วยงานที่เกี่ยวข้อง)  แบ่งตามโซนพื้นที่ครอบคลุม 7 โซน</t>
  </si>
  <si>
    <t>จัดทำฐานข้อมูลโรงงานอุตสาหกรรมที่ต้องจัดทำรายงานวิเคราะห์ความเสี่ยงที่อาจเกิดขึ้นจากการประกอบกิจการโรงงาน และรายงานเกี่ยวข้องกับการส่งผลกระทบต่อคุณภาพสิ่งแวดล้อมและความปลอดภัย ในพื้นที่การพัฒนาเมืองอุตสาหกรรมเชิงนิเวศ</t>
  </si>
  <si>
    <t>จัดทำฐานข้อมูลบัญชีรายการสารเคมีอันตรายและวัตถุอันตรายและการรั่วไหลของสารเคมี ในพื้นที่การพัฒนาเมืองอุตสาหกรรมเชิงนิเวศ</t>
  </si>
  <si>
    <t>สำนักงานนิคมอุตสาหกรรมเขตควบคุมมลพิษ /เขตประกอบการไออาร์พีซี/สอจ.ระยอง</t>
  </si>
  <si>
    <t xml:space="preserve"> โครงการก่อสร้างระบบรวบรวมและระบบบำบัดน้ำเสียในพื้นที่เขตควบคุมมลพิษจังหวัดระยอง </t>
  </si>
  <si>
    <t xml:space="preserve"> โครงการปรับปรุงคุณภาพน้ำในคลองสายหลักในเขตควบคุมมลพิษ</t>
  </si>
  <si>
    <t xml:space="preserve"> การกำกับดูแลการจัดการน้ำเสียจากอาคารขนาดใหญ่</t>
  </si>
  <si>
    <t>โครงการติดตามตรวจสอบและวิเคราะห์คุณภาพน้ำทะเล ณ กองพันทหารราบที่ 7 กรมทหารราบที่ 3 กองพลนาวิกโยธิน (ค่ายมหาสุรสิงหนาท) ตำบลตะพง อำเภอเมืองระยอง จังหวัดระยอง</t>
  </si>
  <si>
    <t xml:space="preserve"> การกำกับดูแลการระบายสาร VOCs ทางอากาศในพื้นที่นิคมอุตสาหกรรม อาทิ ท่าเรือ โรงงาน คลังน้ำมัน</t>
  </si>
  <si>
    <t>การกำกับดูแลการระบายสาร VOCs ทางอากาศของโรงงานนอกนิคมอุตสาหกรรม</t>
  </si>
  <si>
    <t>การส่งเสริมการปฏิบัติตามกฎหมายและเพิ่มประสิทธิภาพการบังคับกับรถที่ระบายมลพิษเกินมาตรฐาน</t>
  </si>
  <si>
    <t>โครงการขับเคลื่อนกับทุกภาคส่วนในการจัดการปัญหาคุณภาพน้ำในภาพรวมของคลองสาธารณะ (เขตควบคุมมลพิษ จังหวัดระยอง)</t>
  </si>
  <si>
    <t xml:space="preserve">การตรวจวิเคราะห์คุณภาพน้ำจากระบบบำบัดน้ำเสียโรงพยาบาลเฉลิมพระเกียรติ สมเด็จพระเทพรัตนราชสุดาฯ สยามบรมราชกุมารี ระยอง
- ความเป็นกรด-ด่าง
- สารที่ละลายได้ทั้งหมด
- สารแขวนลอย
- BOD
- COD
</t>
  </si>
  <si>
    <t xml:space="preserve"> กิจกรรมตรวจวัดคุณภาพน้ำตามมาตรการ EIA/EHIA</t>
  </si>
  <si>
    <t xml:space="preserve"> ดำเนินกิจกรรมตาม Eco factory
</t>
  </si>
  <si>
    <t>โครงการการจัดซื้อที่เป็นมิตรต่อสิ่งแวดล้อม
- Eco Process
- Eco Product by PTTGC
- Eco Product by SCG</t>
  </si>
  <si>
    <t>กิจกรรม Update ฐานข้อมูลพนักงานให้เป็นปัจจุบัน</t>
  </si>
  <si>
    <t xml:space="preserve">โครงการการซื้อจัดจ้างสินค้า ส่งเสริมกิจกรรมหรือกลุ่มอาชีพ และทักษะแรงงานของคนในชุมชน เช่น
- สนับสนุนส่งเสริมกิจกรรมประเพณี“ บุญเดือนสาม ข้าวหลามชาวระยอง”
-  สนับสนุนกระเช้าสวัสดีปีใหม่ สินค้าวิสาหกิจชุมชนและงานโอกาสพิเศษต่างๆ 
- มีการจ้างงานของคนในชุนชน เพื่อประกอบอาชีพ หน่วยรักษาความปลอดภัย                        
-  มีการจ้างงานของคนในชุนชน เพื่อประกอบอาชีพ แม่บ้าน
- การจ้างงานคนในชุมชน เพื่อประกอบอาชีพคนสวน
- มีการจัดจ้างรถตู้ของชุมชน เช่น บริษัท เขมินทร์เซอร์วิสแอนซัพพลาย จำกัด ในการเดินทางของพนักงานในโรงงาน                                                                                                                    </t>
  </si>
  <si>
    <t>โครงการธนาคารน้ำใต้ดินส่วนขยาย</t>
  </si>
  <si>
    <t>โครงการส่งเสริมผลผลิตทางการเกษตรด้วยซิ้งค์ออกไซด์นาโน</t>
  </si>
  <si>
    <t>โครงการน้ำดื่มเพื่อชุมชน</t>
  </si>
  <si>
    <t xml:space="preserve"> ศูนย์การเรียนรู้สวนสมุนไพร ป่าชุมชน และธนาคารน้ำใต้ดิน (รพ.สต. บ้านก้นหนอง)</t>
  </si>
  <si>
    <t xml:space="preserve"> โครงการศูนย์การเรียนรู้เครือข่ายชุมชนฯ</t>
  </si>
  <si>
    <t>โครงการอนุรักษ์หนังใหญ่วัดบ้านดอน</t>
  </si>
  <si>
    <t>โครงการทุนการศึกษา</t>
  </si>
  <si>
    <t xml:space="preserve">โครงการการส่งเสริมวิสาหกิจชุมชนเพื่อนชุมชน-ธรรมศาสตร์โมเดล ร่วมกับมหาวิทยาลัยธรรมศาสตร์
- วสช. แม่บ้านประมงเรือเล็กตากวน – อ่าวประดู่
- วสช.กลุ่มตัดเย็บเครื่องหนังชนันทน์วัชเครื่องหนัง
- วสช.เกษตรอินทรีย์หอมมะหาด
- วสช.ชากลูกหญ้าพัฒนา
- วสช.หัตถกรรมสุขใจ
- วสช.ครัวแม่ฉัน By Nana
- วสช.มุมดินฟาร์มเกษตร
- วสช.โคเนื้อบาร์มันบ้านแซมไฮซ์
- วสช.สวนเกษตรผสมผสาน ฐานเรียนรู้สวนคุณย่า ชุมชนหนองแฟบ
</t>
  </si>
  <si>
    <t>โครงการพัฒนารถเก็บขยะชายหาด (ปี 2565-2567)</t>
  </si>
  <si>
    <t>โครงการพัฒนาทุ่นเตือนภัยลอยน้ำ (ปี 2565-2566)</t>
  </si>
  <si>
    <t>โครงการส่งเสริมเมืองอุตสาหกรรมเชิงนิเวศ 5 พิ้นที่</t>
  </si>
  <si>
    <t>โครงการพิเศษ โรงเรียนวัดปลวกเกตุ</t>
  </si>
  <si>
    <t>รถนิทรรศการปิโตรเคมีไออาร์พีซี</t>
  </si>
  <si>
    <t xml:space="preserve"> กิจกรรม Update ฐานข้อมูลพนักงานให้เป็นปัจจุบัน</t>
  </si>
  <si>
    <t>ดำเนินกิจกกรมอย่างต่อเนื่องตามกรอบการดำเนินงานของ CSR-DIW &amp; Eco factory</t>
  </si>
  <si>
    <t>โครงการสอนการขายสินค้าให้กลุ่มผู้สูงวัยให้กับคนในพื้นที่
- Elementary class (8-9 ต.ค. 63)
- ntermediate class &amp; Upper class  (7-9 ธ.ค. 64)
- Advance class ( ส.ค. 2565)</t>
  </si>
  <si>
    <t>โครงการตลาดนัดโรงงาน,แฟนเพจฝากร้านของชุมชน จากความร่วมมือของบริษัทต่างๆในพื้นที่
- ตลาดชอป ชิม ฟิน ถิ่นระยอง
- สนับสนุนพื้นที่ขายสินค้าให้กับกลุ่มร้านค้าชุมชน
- โปรโมทสินค้าชุมชนผ่านแคตตาล็อก
- โปรโมทสินค้าชุมชนผ่านเพจ
- Fanpage ฝากร้าน เพื่อสนับสนุนการขายสินค้า ของคนในชุมชนของจังหวัดระยอง จากบริษัทต่างๆ</t>
  </si>
  <si>
    <t>โครงการ ทดสอบมาตรฐานฝีมือแรงงาน " สาขาช่างไฟฟ้าภายในอาคาร ระดับ 1" ใฟ้กับแรงงานในสถานประกอบกิจการและบุคคลทั่วไป</t>
  </si>
  <si>
    <t>โครงการการประเมินและรับรองความรู้ความสามารถสาขาช่างไฟฟ้าภายในอาคาร Safty At Work</t>
  </si>
  <si>
    <t>โครงการการฝึกอบรมโครงการยกระดับแรงงานให้ได้มาตรฐานฝีมือแรงงานเพื่อรองรับการแข่งขันพัฒนาศักยภาพแรงงานเพื่อรองรับการจ่ายค่าจ้างตามาตรฐานฝีมือแรงงานสาขาช่างไฟฟ้าภายในอาคาร ระดับ 1 ให้กับพนักงานในสถานประกอบกิจการ</t>
  </si>
  <si>
    <t>โครงการการฝึกยกระดับเพื่อเพิ่มศักยภาพฝีมือและสมรรถนะแรงงาน หลักสูตรการฝึกยกระดับฝีมือ สาขา พนักงานควบคุมเครื่องจักรรถยก ระดับ1 (30 ชั่วโมง) ให้กับแรงงานในสถานประกอบกิจการ</t>
  </si>
  <si>
    <t xml:space="preserve">โครงการเพิ่มทักษะด้านอาชีพแก่เด็กนักเรียนที่ไม่ได้เรียนต่อหลังจบการศึกษาภาคบังคับ (กลุ่มคนว่างงาน) 
- การฝึกอบรม สาขาช่างตรวจเช็ดระยะรถยนต์ จำนวน 10 คน
- การฝึกอบรม สาขาช่างเชื่อมอาร์กโลหะด้วยมือ จำนวน 6 คน
- การฝึกอบรม สาขาเจ้าหน้าที่เทคโนโลยีสารสนเทศ  จำนวน 1 คน
</t>
  </si>
  <si>
    <t xml:space="preserve">โครงการเพิ่มทักษะด้านอาชีพแก่นักเรียนที่ไม่ได้เรียนต่อหลังจากจบการศึกษาภาคบังคับ
- กิจกรรมปฐมนิเทศ 9  พฤษภาคม  2565
- พิธีไหว้ครู วันพฤหัสที่ 12 พฤษภาคม 2565
- ผู้รับการฝึกอบรม พร้อมเจ้าหน้าที่เข้าร่วมงาน"มหกรรม
เส้นทางอาชีพและนัดพบแรงงานระยอง 2565
- วันที่ 26 พฤษภาคม 2565 นายเฉลิมพงษ์  บุญรอด รองอธิบดีกรมพัฒนาฝีมือแรงงาตรวจเยี่ยมให้กำลังใจผู้เข้ารับการฝึกอบรมหลักสูตรเตรียมเข้าทำงานตามโครงการฯ
- รับมอบเสื้อประชาสัมพันธ์โครงการเพิ่มทักษะด้านอาชีพแก่นักเรียนที่ไม่ได้เรียนต่อหลังจบการศึกษาภาคบังคับ ในปีงบประมาณ พ.ศ. 2565 ที่ได้รับจากสำนักงานผู้ตรวจการแผ่นดิน
</t>
  </si>
  <si>
    <t>กิจกรรมพาผู้เข้ารับการฝึกอบรมศึกษาดูงานก่อนออกฝึกงานสถานประกอบการ</t>
  </si>
  <si>
    <t>ส่งเสริมผู้ประกอบการในพื้นที่ ให้ลงทุนหรือเพิ่มเงินลงทุนของผู้ประกอบการในเมืองอุตสาหกรรมเชิงนิเวศให้สูงขึ้น</t>
  </si>
  <si>
    <t xml:space="preserve"> โครงการโรงเรียนเชิงนิเวศต้นแบบ
</t>
  </si>
  <si>
    <t xml:space="preserve"> โครงการ Eco Education
</t>
  </si>
  <si>
    <t xml:space="preserve"> โครงการเทศบาลน่าอยู่อย่างยั่งยืน</t>
  </si>
  <si>
    <t>โครงการศาสนสถานเชิงนิเวศ</t>
  </si>
  <si>
    <t>โครงการส่งเสริมอาชีพผ่านกลุ่มวิสาหกิจชุมชน</t>
  </si>
  <si>
    <t xml:space="preserve"> โครงการทุนพยาบาลเพื่อนชุมชนและสร้างเครือข่ายพยาบาลเพื่อนชุมชน</t>
  </si>
  <si>
    <t>โครงการทุนการศึกษาสาธารสุขเพื่อนชุมชน 38 ทุน ร่วมกับอบจ.ระยอง</t>
  </si>
  <si>
    <t>โครงการสนับสนุนบุคลากรทางการแพทย์</t>
  </si>
  <si>
    <t xml:space="preserve">โครงการสนับสนุนศูนย์พักคอยสำหรับผู้ป่วยโควิด </t>
  </si>
  <si>
    <t xml:space="preserve">โครงการสนับสนุนอุปกรณ์ทางการแพทย์พื้นฐาน </t>
  </si>
  <si>
    <t xml:space="preserve"> โครงการสนับสนุนทุนปริญญาตรี</t>
  </si>
  <si>
    <t>โครงการแนะแนวการศึกษาต่อมหาวิทยาลัย</t>
  </si>
  <si>
    <t>โครงการสนับสนุนเยาวชน ศึกษาต่อในสายอาชีพ</t>
  </si>
  <si>
    <t xml:space="preserve">โครงการทุนการศึกษาระดับอาชีวศึกษา </t>
  </si>
  <si>
    <t>โครงการพัฒนาทักษะด้านวิศวกรรมเคมี (V-CHEPS)  โดยกลุ่มโรงงาน</t>
  </si>
  <si>
    <t>โครงการเพิ่มทักษะด้านอาชีพแก่เด็กน.ร.ที่ไม่ได้เรียนต่อหลังจบการศึกษาภาคบังคับ</t>
  </si>
  <si>
    <t>โครงการขอรับรองมาตรฐานความรับผิดชอบต่อสังคม (CSR-DIW) จำนวน 13 โรงงาน</t>
  </si>
  <si>
    <t xml:space="preserve"> โครงการ Happy Body (สุขภาพดี) 
</t>
  </si>
  <si>
    <t xml:space="preserve">Happy Heart (น้ำใจงาม) </t>
  </si>
  <si>
    <t xml:space="preserve">โครงการ Happy Relax (ผ่อนคลาย) </t>
  </si>
  <si>
    <t xml:space="preserve">โครงการ Happy Brain (หาความรู้) </t>
  </si>
  <si>
    <t xml:space="preserve">โครงการ Happy Soul (ทางสงบ) 
</t>
  </si>
  <si>
    <t xml:space="preserve"> โครงการ Happy Money (ปลอดหนี้) 
</t>
  </si>
  <si>
    <t xml:space="preserve">โครงการ Happy Family (ครอบครัวดี) </t>
  </si>
  <si>
    <t xml:space="preserve">โครงการ Happy Society (สังคมดี) </t>
  </si>
  <si>
    <t xml:space="preserve"> กิจกรรมประชาสัมพันธ์การซ้อมแผนฉุกเฉิน ให้ชุมชนรับทราบในวงกว้างมากขึ้น</t>
  </si>
  <si>
    <t>กิจกรรมประชาสัมพันธ์โครงการ CSR ผ่านสื่อโซเชี่ยลต่างๆ</t>
  </si>
  <si>
    <t xml:space="preserve"> โครงการผู้บริหารระดับสูง ลงพื้นที่พบปะชุมชน</t>
  </si>
  <si>
    <t>ประชุมเครือขายการคัดกรองและผูปวยที่ สงสัยโรค/บาดเจ็บจากการทํางาน</t>
  </si>
  <si>
    <t>โครงการพัฒนาศักยภาพบุคลากรในการ ตอบโตอุบัติภัยสารเคมี</t>
  </si>
  <si>
    <t>โครงการการยศาสตร</t>
  </si>
  <si>
    <t>กิจกรรมทบทวนและซ้อมแผนฉุกเฉินชุมชน รวมทั้ง อบรมให้ความรู้ด้านความปลอดภัย และสารเคมี</t>
  </si>
  <si>
    <t xml:space="preserve"> โครงการอบรมให้ความรู้เรื่องความปลอดภัยและสารเคมีให้กับทางประชาชนในพื้นที่</t>
  </si>
  <si>
    <t xml:space="preserve">จัดทำรายงานผลการปฏิบัติตามมาตรการป้องกันและลดผลกระทบสิ่งแวดล้อม และมาตรการติดตามตรวจสอบคุณภาพสิ่งแวดล้อม 
</t>
  </si>
  <si>
    <t xml:space="preserve"> การเผยแพร่ และนำเสนอผลการตรวจวัด
</t>
  </si>
  <si>
    <t xml:space="preserve">การวัดระดับความพึงพอใจในการเข้าถึงข้อมูลของชุมชนโดยรอบนิคมอุตสาหกรรมในรัศมีอย่างน้อย 5 กิโลเมตร
</t>
  </si>
  <si>
    <t>กิจกรรมการสื่อสารข้อมูลเมืองอุตสาหกรรมเชิงนิเวศผ่านระบบจอแสดงผลขนาดใหญ่</t>
  </si>
  <si>
    <t xml:space="preserve"> กิจกรรมการสื่อสารข้อมูลผ่านระบบ Line/Facebook
</t>
  </si>
  <si>
    <t>โครงการพัฒนาระบบสื่อสารรายงานคุณภาพอากาศ ออนไลน์</t>
  </si>
  <si>
    <t>กิจกรรมทบทวนและซ้อมแผนฉุกเฉินชุมชน รวมทั้ง อบรมให้ความรู้ด้านความปลอดภัย และสารเคมี ให้กับสถานศึกษา</t>
  </si>
  <si>
    <t xml:space="preserve"> กิจกรรมลงพื้นที่จังหวัดเป้าหมายการพัฒนาในระยะที่ 1-3 รวม 39 จังหวัด เพื่อให้คำแนะนำ (Coaching) ตามเกณฑ์และตัวชี้วัดฯ ฉบับปรับปรุงปี พ.ศ. 2562 เพื่อสร้างการรับรู้เกี่ยวกับการดำเนินงานตาม (ร่าง) ข้อกำหนดมาตราฐานเมืองอุตสาหกรรมเชิงนิเวศ ที่ดำเนินการในปี 2564</t>
  </si>
  <si>
    <t xml:space="preserve"> ตรวจประเมินรับรองระดับการเป็นเมืองอุตสาหกรรมเชิงนิเวศ ของพื้นที่จังหวัดเป้าหมายระยะที่ 1 โดยแบ่งเป็นตรวจประเมินเพื่อยกระดับและตรวจประเมินการป็นเมืองอุตสาหกรรมเชิงนิเวศ</t>
  </si>
  <si>
    <t xml:space="preserve"> จัดประชุมเพื่อแลกเปลี่ยนเรียนรู้ในการเชื่อมโยงความสอดคล้องกับแผนระดับที่ 1 แผนระดับที่ 3</t>
  </si>
  <si>
    <t>จัดประชุมเพื่อแลกเปลี่ยนเรียนรู้ในการวิเคราะห์ช่องว่างการพัฒนา (Gap Analysis) ของการดำเนินงานในช่วงที่ผ่านมาปัญหาอุปสรรค</t>
  </si>
  <si>
    <t>ดำเนินการจัดทำ (ร่าง) แผนปฏิบัติการด้านการพัฒนาเมืองอุตสาหกรรมเชิงนิเวศ (พ.ศ. 2566-2570) นำเสนอให้ผู้เกี่ยวข้องให้ข้อคิดเห็นและข้อเสนอแนะ</t>
  </si>
  <si>
    <t xml:space="preserve"> โครงการยกระดับการพัฒนาเมืองอุตสาหกรรมเชิงนิเวศที่มีคุณค่าต่อสังคม (Eco Social plus Social Value : Eco Factory+sv) และขับเคลื่อนแผนธุรกิจ (Business Model) ในพื้นที่เป้าหมายการพัฒนาเมืองอุตสาหกรรมเชิงนิเวศ</t>
  </si>
  <si>
    <t>การสื่อสารภายในบริษัท ผ่าน Envi. news</t>
  </si>
  <si>
    <t>การสื่อสารผ่านคณะกรรมการพหุภาคี</t>
  </si>
  <si>
    <t>กิจกรรมปรับปรุง เพิ่มเติมฟังค์ชั่นการทำงานของ Mobile application IRPC Air</t>
  </si>
  <si>
    <t xml:space="preserve"> โครงการ open house เปิดบ้านสานสัมพันธ์ของ CSR</t>
  </si>
  <si>
    <t xml:space="preserve">กิจกรรมประชุมคณะกรรมการพัฒนาเมืองอุตสาหกรรมเชิงนิเวศจังหวัดระยอง/คณะทำงานขับเคลื่อนการพัฒนาเมืองอุตสาหกรรมเชิงนิเวศ และเครือข่ายอุตสาหกรรมเชิงนิเวศ (Eco Network) </t>
  </si>
  <si>
    <t>กิจกรรม Eco Innovation สร้างความเชื่อมั่น : เผยแพร่ต้นแบบเมืองอุตสาหกรรมเชิงนิเวศ ร่วมกับ กรมโรงงาน/สอจ./IEAT/จังหวัด/อปท.</t>
  </si>
  <si>
    <t xml:space="preserve"> กิจกรรมประชาสัมพันธ์โครงการ CSR ผ่านสื่อโซเชี่ยลต่างๆ</t>
  </si>
  <si>
    <t>โครงการผู้บริหารระดับสูง ลงพื้นที่พบปะชุมชน</t>
  </si>
  <si>
    <t>จัดทำคำสั่งคณะทำงานฯ 5 มิติ</t>
  </si>
  <si>
    <t>โครงการวิจัยและพัฒนานวัตกรรมการจัดการมลพิษอุตสาหกรรม  เพื่อสนับสนุนเมืองอุตสาหกรรมเชิงนิเวศ</t>
  </si>
  <si>
    <t>กิจกรรมประชุมคณะกรรมการพัฒนาเมืองอุตสาหกรรมเชิงนิเวศจังหวัดระยอง/ คณะทำงานการขับเคลื่อนอุตสาหกรรมเชิงนิเวศ และเครือข่ายอุตสาหกรรมเชิงนิเวศ (Eco Network)  พื้นที่เขตควบคุมมลพิษจังหวัดระยอง และพื้นที่เขตประกอบการไออาร์พีซี</t>
  </si>
  <si>
    <t>โครงการยกระดับการพัฒนาเมืองอุตสาหกรรมเชิงนิเวศที่มีคุณค่าต่อสังคม (Eco Social plus Social Value : Eco Factory+sv) และขับเคลื่อนแผนธุรกิจ (Business Model) ในพื้นที่เป้าหมายการพัฒนาเมืองอุตสาหกรรมเชิงนิเวศ</t>
  </si>
  <si>
    <t>ต่ออายุการรับรองโรงงานอุตสาหกรรมเชิงนิเวศ (Eco factory) 11 โรงงาน
- แผนการตรวจประเมิน ISO 14001 (โดยสถาบันรับรองมาตรฐาน ISO)
- โครงการขอรับรองมาตรฐานความรับผิดชอบต่อสังคม (CSR-DIW) จำนวน 13 โรงงาน</t>
  </si>
  <si>
    <t xml:space="preserve"> ขอการรับรอง GI5 เพิ่มเติมจำนวน 6 โรงงาน</t>
  </si>
  <si>
    <t>กิจกรรมตรวจประเมิน ISO 14001 (ภายใน)</t>
  </si>
  <si>
    <t>กิจกรรมตรวจประเมิน ISO 14001 (โดยสถาบันรับรองมาตรฐาน ISO)</t>
  </si>
  <si>
    <t xml:space="preserve"> ฝึกอบรมส่งเสริมอาชีพประชาชน
- จัดอบรมอาชีพระยะสั้นให้แก่ประชาชนทั่วไป/เยาวชน/กลุ่มสตรีวัยทำงาน จำนวน 30 คน (ผู้เข้ารับการฝึกอบรมเกิดทักษะความรู้ความเข้าใจเกี่ยวกับการสร้างรายได้ และใช้เวลาว่างให้เป็นประโยชน์)</t>
  </si>
  <si>
    <t>จัดตั้งคณะทำงานกลุ่มย่อยการพัฒนาเมืองอุตสาหกรรมเชิงนิเวศ เพื่อขับเคลื่อนงานร่วมกับจังหวัดระยอง และผลัส่งเสริมให้เกิด Eco Factory ทั้งในและนอกกลุ่มเพื่อนชุมชน เช่น เป็นพี่เลี้ยง แบ่งปันประสบการณ์ สู่ Eco Industry Town โดยเพื่อนช่วยเพื่อน - Show&amp;Share</t>
  </si>
  <si>
    <t>โครงการศึกษาเพื่อปรับปรุงกฎระเบียบให้เอื้อต่อการพัฒนาเมืองอุตสาหกรรมเชิงนิเวศ
- ศึกษาเพื่อปรับปรุงกฎระเบียบที่เกี่ยวข้องให้เอื้อต่อการส่งเสริมและพัฒนาเมืองอุตสาหกรรมเชิงนิเวศ</t>
  </si>
  <si>
    <t>พลังงานจังหวัดระยอง
บริษัทในเขตควบคุมมลพิษ (มาบตาพุด)</t>
  </si>
  <si>
    <t xml:space="preserve"> โครงการดพิ่มสมรรถนะด้านการบริหารและจัดการพลังงานครบวงจรในชุมชนระดับตำบล และเครื่อข่ายพลังงานชุมชน ภายใต้งบอุดหนุน ส่งเสริมเทคโนโลยีพลังงานชุมชน</t>
  </si>
  <si>
    <t>โครงการธนาคารต้นไม้                                         -จัดกิจกรรมอบรมให้ความรู้เยาวชนในพื้นที่เกี่ยวกับการดำเนินการธนาคารต้นไม้และจัดตั้งธนคารต้นไม้ในพื้นที่</t>
  </si>
  <si>
    <t>โครงการสร้างจิตสำนึกด้านพลังงานและสิ่งแวดล้อม    - จัดอบรมและจัดกิจกรรมเพื่อสร้างความตระหนักและปลูกฝังจิตสำนึกในการอนุรักษ์พลังงานและทรัพยากรธรรมชาติและสิ่งแวดล้อมรวมถึงสร้างความรู้ความเข้าใจเรื่องการเปลี่ยนแปลงสภาพภูมิอากาศและภัยธรรมชาติและสิ่งแวดล้อมให้กับประชาชนในชุมชน</t>
  </si>
  <si>
    <t>ตัวชี้วัดที่ 7.3.1 คุณภาพแหล่งน้ำสาธารณะ</t>
  </si>
  <si>
    <t xml:space="preserve">อบจ.ระยอง/ทสจ., คพ., ทม.มาบตาพุด, ทต.ทับมา, ทต.เนินพระ, สมาคมเพื่อนชุมชน </t>
  </si>
  <si>
    <t>3.4 ติดตามเฝ้าระวัง และบริหารจัดการสิ่งแวดล้อมเมืองและชุมชน</t>
  </si>
  <si>
    <t>ก่อสร้างระบบบำบัดน้ำเสียพื้นที่ระบบบำบัดน้ำเสียเดิมของ ทน.ระยอง และก่อสร้างระบบรวบรวม นำเสียครอบคลุมพื้นที่ ทน.ระยอง ทต.เนินพระ ทต.ทับมา และทต.มาบข่าพัฒนา รวม 64 ตร.กม.</t>
  </si>
  <si>
    <t>อบจ.ระยอง/ทสจ.,สถ.จ.,สสภ.,สผ.,คพพ.,ทน.ระยอง,ทต.ทับมา,ทต.เนินพระ</t>
  </si>
  <si>
    <t>ยังใม่ได้รับงบประมาณจัดสรร</t>
  </si>
  <si>
    <t xml:space="preserve"> สำรวจคลองสาธารณะที่มีสภาพตื้นเขินและคุณภาพน้ำ ไม่เป็นไปตามมาตรฐาน
 ติดตั้งเครื่องเติมอากาศโดยใช้พลังงานแสงอาทิตย์ ตามจุดต่างๆ ในคลองสายหลัก ในเขตควบคุมมลพิษ</t>
  </si>
  <si>
    <t>การกำกับดูแลการจัดการจัดการน้ำเสียจากอาคารขนาดใหญ่</t>
  </si>
  <si>
    <t>สสภ./คพ./ทสจ.</t>
  </si>
  <si>
    <t>โครงการปรับปรุงคุณภาพน้ำในคลองสายหลักในเขตควบคุมมลพิษ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</si>
</sst>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_(* #,##0.0_);_(* \(#,##0.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1"/>
      <color rgb="FFFF0000"/>
      <name val="Calibri"/>
      <family val="2"/>
      <scheme val="minor"/>
    </font>
    <font>
      <sz val="16"/>
      <color rgb="FFFF0000"/>
      <name val="TH SarabunIT๙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48"/>
      <name val="TH SarabunIT๙"/>
      <family val="2"/>
    </font>
    <font>
      <b/>
      <sz val="48"/>
      <color theme="1"/>
      <name val="TH SarabunIT๙"/>
      <family val="2"/>
    </font>
    <font>
      <sz val="48"/>
      <color theme="1"/>
      <name val="TH SarabunIT๙"/>
      <family val="2"/>
    </font>
    <font>
      <sz val="48"/>
      <name val="TH SarabunIT๙"/>
      <family val="2"/>
    </font>
    <font>
      <sz val="48"/>
      <color theme="1"/>
      <name val="Sarabun"/>
    </font>
    <font>
      <sz val="48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629">
    <xf numFmtId="0" fontId="0" fillId="0" borderId="0" xfId="0"/>
    <xf numFmtId="0" fontId="7" fillId="0" borderId="0" xfId="0" applyFont="1"/>
    <xf numFmtId="0" fontId="7" fillId="5" borderId="1" xfId="0" applyFont="1" applyFill="1" applyBorder="1"/>
    <xf numFmtId="0" fontId="7" fillId="0" borderId="1" xfId="0" applyFont="1" applyBorder="1"/>
    <xf numFmtId="0" fontId="7" fillId="4" borderId="1" xfId="0" applyFont="1" applyFill="1" applyBorder="1"/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3" fontId="7" fillId="7" borderId="1" xfId="0" applyNumberFormat="1" applyFont="1" applyFill="1" applyBorder="1" applyAlignment="1">
      <alignment horizontal="center" vertical="center"/>
    </xf>
    <xf numFmtId="4" fontId="7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3" fontId="7" fillId="1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3" fontId="7" fillId="11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/>
    <xf numFmtId="0" fontId="8" fillId="0" borderId="0" xfId="0" applyFont="1"/>
    <xf numFmtId="0" fontId="7" fillId="0" borderId="7" xfId="0" applyFont="1" applyBorder="1" applyAlignment="1">
      <alignment horizontal="center" vertical="center"/>
    </xf>
    <xf numFmtId="3" fontId="7" fillId="7" borderId="0" xfId="0" applyNumberFormat="1" applyFont="1" applyFill="1"/>
    <xf numFmtId="4" fontId="7" fillId="7" borderId="0" xfId="0" applyNumberFormat="1" applyFont="1" applyFill="1"/>
    <xf numFmtId="164" fontId="7" fillId="0" borderId="0" xfId="1" applyFont="1" applyAlignment="1">
      <alignment horizontal="center" vertical="center"/>
    </xf>
    <xf numFmtId="3" fontId="9" fillId="7" borderId="0" xfId="0" applyNumberFormat="1" applyFont="1" applyFill="1"/>
    <xf numFmtId="4" fontId="9" fillId="7" borderId="0" xfId="0" applyNumberFormat="1" applyFont="1" applyFill="1"/>
    <xf numFmtId="3" fontId="7" fillId="0" borderId="0" xfId="0" applyNumberFormat="1" applyFont="1" applyAlignment="1">
      <alignment horizontal="center" vertical="center"/>
    </xf>
    <xf numFmtId="2" fontId="7" fillId="0" borderId="1" xfId="0" applyNumberFormat="1" applyFont="1" applyBorder="1"/>
    <xf numFmtId="2" fontId="7" fillId="3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0" fillId="13" borderId="1" xfId="0" applyFont="1" applyFill="1" applyBorder="1" applyAlignment="1">
      <alignment horizontal="center" vertical="top"/>
    </xf>
    <xf numFmtId="0" fontId="10" fillId="1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vertical="top"/>
    </xf>
    <xf numFmtId="0" fontId="10" fillId="3" borderId="3" xfId="0" applyFont="1" applyFill="1" applyBorder="1" applyAlignment="1">
      <alignment horizontal="center" vertical="top" wrapText="1"/>
    </xf>
    <xf numFmtId="43" fontId="10" fillId="3" borderId="3" xfId="4" applyFont="1" applyFill="1" applyBorder="1" applyAlignment="1">
      <alignment horizontal="right" vertical="top"/>
    </xf>
    <xf numFmtId="0" fontId="10" fillId="3" borderId="3" xfId="0" applyFont="1" applyFill="1" applyBorder="1" applyAlignment="1">
      <alignment horizontal="center" vertical="top"/>
    </xf>
    <xf numFmtId="0" fontId="11" fillId="0" borderId="0" xfId="0" applyFont="1" applyAlignment="1">
      <alignment vertical="top"/>
    </xf>
    <xf numFmtId="0" fontId="10" fillId="14" borderId="1" xfId="0" applyFont="1" applyFill="1" applyBorder="1" applyAlignment="1">
      <alignment horizontal="left" vertical="top"/>
    </xf>
    <xf numFmtId="0" fontId="10" fillId="14" borderId="1" xfId="0" applyFont="1" applyFill="1" applyBorder="1" applyAlignment="1">
      <alignment vertical="top"/>
    </xf>
    <xf numFmtId="0" fontId="10" fillId="14" borderId="3" xfId="0" applyFont="1" applyFill="1" applyBorder="1" applyAlignment="1">
      <alignment horizontal="center" vertical="top" wrapText="1"/>
    </xf>
    <xf numFmtId="0" fontId="10" fillId="14" borderId="3" xfId="0" applyFont="1" applyFill="1" applyBorder="1" applyAlignment="1">
      <alignment horizontal="center" vertical="top"/>
    </xf>
    <xf numFmtId="0" fontId="10" fillId="14" borderId="3" xfId="0" applyFont="1" applyFill="1" applyBorder="1" applyAlignment="1">
      <alignment vertical="top" wrapText="1"/>
    </xf>
    <xf numFmtId="0" fontId="10" fillId="14" borderId="3" xfId="0" applyFont="1" applyFill="1" applyBorder="1" applyAlignment="1">
      <alignment vertical="top"/>
    </xf>
    <xf numFmtId="0" fontId="10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/>
    </xf>
    <xf numFmtId="165" fontId="11" fillId="0" borderId="1" xfId="0" applyNumberFormat="1" applyFont="1" applyBorder="1" applyAlignment="1">
      <alignment horizontal="right" vertical="top"/>
    </xf>
    <xf numFmtId="0" fontId="11" fillId="0" borderId="1" xfId="0" applyFont="1" applyBorder="1" applyAlignment="1">
      <alignment horizontal="left" vertical="top"/>
    </xf>
    <xf numFmtId="0" fontId="10" fillId="5" borderId="1" xfId="0" applyFont="1" applyFill="1" applyBorder="1" applyAlignment="1">
      <alignment horizontal="center" vertical="top"/>
    </xf>
    <xf numFmtId="0" fontId="10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horizontal="right" vertical="top"/>
    </xf>
    <xf numFmtId="0" fontId="10" fillId="5" borderId="1" xfId="0" applyFont="1" applyFill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0" fillId="5" borderId="0" xfId="0" applyFont="1" applyFill="1" applyAlignment="1">
      <alignment horizontal="center" vertical="top"/>
    </xf>
    <xf numFmtId="0" fontId="10" fillId="5" borderId="2" xfId="0" applyFont="1" applyFill="1" applyBorder="1" applyAlignment="1">
      <alignment horizontal="center" vertical="top"/>
    </xf>
    <xf numFmtId="0" fontId="10" fillId="5" borderId="2" xfId="0" applyFont="1" applyFill="1" applyBorder="1" applyAlignment="1">
      <alignment vertical="top" wrapText="1"/>
    </xf>
    <xf numFmtId="0" fontId="10" fillId="5" borderId="2" xfId="0" applyFont="1" applyFill="1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0" xfId="0" applyFont="1" applyAlignment="1">
      <alignment horizontal="center" vertical="top"/>
    </xf>
    <xf numFmtId="0" fontId="10" fillId="2" borderId="3" xfId="0" applyFont="1" applyFill="1" applyBorder="1" applyAlignment="1">
      <alignment vertical="top"/>
    </xf>
    <xf numFmtId="0" fontId="11" fillId="2" borderId="3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/>
    </xf>
    <xf numFmtId="0" fontId="10" fillId="0" borderId="0" xfId="0" applyFont="1" applyAlignment="1">
      <alignment horizontal="center" vertical="top"/>
    </xf>
    <xf numFmtId="0" fontId="10" fillId="5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1" fillId="2" borderId="0" xfId="0" applyFont="1" applyFill="1" applyAlignment="1">
      <alignment vertical="top"/>
    </xf>
    <xf numFmtId="0" fontId="11" fillId="0" borderId="0" xfId="0" applyFont="1" applyAlignment="1">
      <alignment vertical="top" wrapText="1"/>
    </xf>
    <xf numFmtId="2" fontId="0" fillId="0" borderId="0" xfId="0" applyNumberFormat="1"/>
    <xf numFmtId="165" fontId="0" fillId="0" borderId="0" xfId="0" applyNumberFormat="1"/>
    <xf numFmtId="0" fontId="12" fillId="0" borderId="1" xfId="2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2" applyFont="1" applyBorder="1" applyAlignment="1">
      <alignment vertical="top" wrapText="1"/>
    </xf>
    <xf numFmtId="166" fontId="15" fillId="0" borderId="1" xfId="1" applyNumberFormat="1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2" fillId="15" borderId="1" xfId="0" applyFont="1" applyFill="1" applyBorder="1" applyAlignment="1">
      <alignment horizontal="center" vertical="top"/>
    </xf>
    <xf numFmtId="0" fontId="13" fillId="0" borderId="4" xfId="0" applyFont="1" applyBorder="1" applyAlignment="1">
      <alignment vertical="top" wrapText="1"/>
    </xf>
    <xf numFmtId="0" fontId="14" fillId="0" borderId="3" xfId="0" quotePrefix="1" applyFont="1" applyBorder="1" applyAlignment="1">
      <alignment horizontal="left" vertical="top" wrapText="1"/>
    </xf>
    <xf numFmtId="0" fontId="14" fillId="0" borderId="3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4" fillId="0" borderId="4" xfId="0" quotePrefix="1" applyFont="1" applyBorder="1" applyAlignment="1">
      <alignment vertical="top" wrapText="1"/>
    </xf>
    <xf numFmtId="0" fontId="14" fillId="0" borderId="3" xfId="0" quotePrefix="1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2" xfId="0" quotePrefix="1" applyFont="1" applyBorder="1" applyAlignment="1">
      <alignment vertical="top" wrapText="1"/>
    </xf>
    <xf numFmtId="0" fontId="14" fillId="0" borderId="1" xfId="0" quotePrefix="1" applyFont="1" applyBorder="1" applyAlignment="1">
      <alignment vertical="top" wrapText="1"/>
    </xf>
    <xf numFmtId="166" fontId="14" fillId="0" borderId="1" xfId="1" applyNumberFormat="1" applyFont="1" applyFill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166" fontId="14" fillId="0" borderId="1" xfId="1" applyNumberFormat="1" applyFont="1" applyFill="1" applyBorder="1" applyAlignment="1">
      <alignment horizontal="center" vertical="top" wrapText="1"/>
    </xf>
    <xf numFmtId="166" fontId="14" fillId="0" borderId="1" xfId="1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0" borderId="1" xfId="2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4" fillId="0" borderId="1" xfId="2" quotePrefix="1" applyFont="1" applyBorder="1" applyAlignment="1">
      <alignment horizontal="left" vertical="top" wrapText="1"/>
    </xf>
    <xf numFmtId="166" fontId="14" fillId="0" borderId="1" xfId="3" applyNumberFormat="1" applyFont="1" applyFill="1" applyBorder="1" applyAlignment="1">
      <alignment horizontal="center" vertical="top" wrapText="1"/>
    </xf>
    <xf numFmtId="0" fontId="14" fillId="0" borderId="0" xfId="0" applyFont="1"/>
    <xf numFmtId="0" fontId="14" fillId="0" borderId="4" xfId="0" applyFont="1" applyBorder="1"/>
    <xf numFmtId="166" fontId="14" fillId="0" borderId="4" xfId="1" applyNumberFormat="1" applyFont="1" applyFill="1" applyBorder="1" applyAlignment="1">
      <alignment horizontal="center" vertical="top"/>
    </xf>
    <xf numFmtId="0" fontId="14" fillId="0" borderId="11" xfId="2" applyFont="1" applyBorder="1" applyAlignment="1">
      <alignment horizontal="left" vertical="top" wrapText="1"/>
    </xf>
    <xf numFmtId="166" fontId="14" fillId="0" borderId="1" xfId="1" applyNumberFormat="1" applyFont="1" applyFill="1" applyBorder="1" applyAlignment="1">
      <alignment horizontal="center" vertical="center"/>
    </xf>
    <xf numFmtId="0" fontId="14" fillId="0" borderId="3" xfId="2" applyFont="1" applyBorder="1" applyAlignment="1">
      <alignment horizontal="left" vertical="top" wrapText="1"/>
    </xf>
    <xf numFmtId="166" fontId="14" fillId="0" borderId="3" xfId="1" applyNumberFormat="1" applyFont="1" applyFill="1" applyBorder="1" applyAlignment="1">
      <alignment horizontal="center" vertical="top"/>
    </xf>
    <xf numFmtId="0" fontId="14" fillId="0" borderId="1" xfId="2" applyFont="1" applyBorder="1" applyAlignment="1">
      <alignment horizontal="center" vertical="top" wrapText="1"/>
    </xf>
    <xf numFmtId="166" fontId="14" fillId="0" borderId="5" xfId="1" applyNumberFormat="1" applyFont="1" applyFill="1" applyBorder="1" applyAlignment="1">
      <alignment horizontal="center" vertical="center"/>
    </xf>
    <xf numFmtId="0" fontId="14" fillId="0" borderId="4" xfId="0" quotePrefix="1" applyFont="1" applyBorder="1" applyAlignment="1">
      <alignment horizontal="left" vertical="top" wrapText="1"/>
    </xf>
    <xf numFmtId="166" fontId="14" fillId="0" borderId="3" xfId="1" applyNumberFormat="1" applyFont="1" applyFill="1" applyBorder="1" applyAlignment="1">
      <alignment horizontal="left" vertical="top" wrapText="1"/>
    </xf>
    <xf numFmtId="164" fontId="14" fillId="0" borderId="1" xfId="1" applyFont="1" applyFill="1" applyBorder="1" applyAlignment="1">
      <alignment vertical="top" wrapText="1"/>
    </xf>
    <xf numFmtId="0" fontId="14" fillId="0" borderId="9" xfId="2" applyFont="1" applyBorder="1" applyAlignment="1">
      <alignment horizontal="left" vertical="top" wrapText="1"/>
    </xf>
    <xf numFmtId="0" fontId="14" fillId="0" borderId="1" xfId="0" quotePrefix="1" applyFont="1" applyBorder="1" applyAlignment="1">
      <alignment horizontal="left" vertical="top" wrapText="1"/>
    </xf>
    <xf numFmtId="3" fontId="14" fillId="0" borderId="3" xfId="2" applyNumberFormat="1" applyFont="1" applyBorder="1" applyAlignment="1">
      <alignment horizontal="center" vertical="top" wrapText="1"/>
    </xf>
    <xf numFmtId="0" fontId="14" fillId="0" borderId="1" xfId="2" quotePrefix="1" applyFont="1" applyBorder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166" fontId="14" fillId="0" borderId="3" xfId="1" applyNumberFormat="1" applyFont="1" applyFill="1" applyBorder="1" applyAlignment="1">
      <alignment vertical="top"/>
    </xf>
    <xf numFmtId="0" fontId="12" fillId="0" borderId="2" xfId="2" applyFont="1" applyBorder="1" applyAlignment="1">
      <alignment horizontal="left" vertical="top" wrapText="1"/>
    </xf>
    <xf numFmtId="0" fontId="12" fillId="0" borderId="3" xfId="2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4" fillId="0" borderId="2" xfId="2" applyFont="1" applyBorder="1" applyAlignment="1">
      <alignment horizontal="center" vertical="top" wrapText="1"/>
    </xf>
    <xf numFmtId="0" fontId="14" fillId="0" borderId="3" xfId="2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166" fontId="14" fillId="0" borderId="2" xfId="1" applyNumberFormat="1" applyFont="1" applyFill="1" applyBorder="1" applyAlignment="1">
      <alignment horizontal="center" vertical="top" wrapText="1"/>
    </xf>
    <xf numFmtId="166" fontId="14" fillId="0" borderId="4" xfId="1" applyNumberFormat="1" applyFont="1" applyFill="1" applyBorder="1" applyAlignment="1">
      <alignment horizontal="center" vertical="top" wrapText="1"/>
    </xf>
    <xf numFmtId="166" fontId="14" fillId="0" borderId="3" xfId="1" applyNumberFormat="1" applyFont="1" applyFill="1" applyBorder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/>
    </xf>
    <xf numFmtId="0" fontId="14" fillId="0" borderId="1" xfId="8" applyFont="1" applyBorder="1" applyAlignment="1">
      <alignment horizontal="left" vertical="top" wrapText="1"/>
    </xf>
    <xf numFmtId="0" fontId="14" fillId="0" borderId="1" xfId="8" applyFont="1" applyBorder="1" applyAlignment="1">
      <alignment horizontal="center" vertical="top" wrapText="1"/>
    </xf>
    <xf numFmtId="166" fontId="13" fillId="0" borderId="1" xfId="1" applyNumberFormat="1" applyFont="1" applyFill="1" applyBorder="1" applyAlignment="1">
      <alignment horizontal="right" vertical="top" wrapText="1"/>
    </xf>
    <xf numFmtId="3" fontId="14" fillId="0" borderId="1" xfId="0" applyNumberFormat="1" applyFont="1" applyBorder="1" applyAlignment="1">
      <alignment vertical="center" wrapText="1"/>
    </xf>
    <xf numFmtId="0" fontId="14" fillId="0" borderId="2" xfId="2" applyFont="1" applyBorder="1" applyAlignment="1">
      <alignment horizontal="left" vertical="top" wrapText="1"/>
    </xf>
    <xf numFmtId="164" fontId="14" fillId="0" borderId="1" xfId="3" applyFont="1" applyFill="1" applyBorder="1" applyAlignment="1">
      <alignment horizontal="center" vertical="top"/>
    </xf>
    <xf numFmtId="0" fontId="14" fillId="0" borderId="1" xfId="0" applyFont="1" applyBorder="1"/>
    <xf numFmtId="0" fontId="12" fillId="15" borderId="1" xfId="0" applyFont="1" applyFill="1" applyBorder="1" applyAlignment="1">
      <alignment horizontal="center" vertical="top" wrapText="1"/>
    </xf>
    <xf numFmtId="0" fontId="15" fillId="0" borderId="2" xfId="2" applyFont="1" applyBorder="1" applyAlignment="1">
      <alignment horizontal="left" vertical="top" wrapText="1"/>
    </xf>
    <xf numFmtId="0" fontId="15" fillId="0" borderId="11" xfId="2" applyFont="1" applyBorder="1" applyAlignment="1">
      <alignment horizontal="left" vertical="top" wrapText="1"/>
    </xf>
    <xf numFmtId="0" fontId="15" fillId="0" borderId="0" xfId="2" applyFont="1" applyAlignment="1">
      <alignment vertical="top"/>
    </xf>
    <xf numFmtId="0" fontId="12" fillId="0" borderId="0" xfId="2" applyFont="1" applyAlignment="1">
      <alignment horizontal="center" vertical="top"/>
    </xf>
    <xf numFmtId="0" fontId="15" fillId="0" borderId="4" xfId="2" applyFont="1" applyBorder="1" applyAlignment="1">
      <alignment horizontal="left" vertical="top"/>
    </xf>
    <xf numFmtId="0" fontId="15" fillId="0" borderId="6" xfId="2" applyFont="1" applyBorder="1" applyAlignment="1">
      <alignment horizontal="left" vertical="top" wrapText="1"/>
    </xf>
    <xf numFmtId="0" fontId="15" fillId="0" borderId="1" xfId="2" quotePrefix="1" applyFont="1" applyBorder="1" applyAlignment="1">
      <alignment vertical="top" wrapText="1"/>
    </xf>
    <xf numFmtId="165" fontId="15" fillId="0" borderId="1" xfId="0" applyNumberFormat="1" applyFont="1" applyBorder="1" applyAlignment="1">
      <alignment horizontal="center" vertical="top" wrapText="1"/>
    </xf>
    <xf numFmtId="0" fontId="15" fillId="0" borderId="1" xfId="2" applyFont="1" applyBorder="1" applyAlignment="1">
      <alignment horizontal="center" vertical="top" wrapText="1"/>
    </xf>
    <xf numFmtId="166" fontId="15" fillId="0" borderId="1" xfId="3" applyNumberFormat="1" applyFont="1" applyFill="1" applyBorder="1" applyAlignment="1">
      <alignment horizontal="center" vertical="top" wrapText="1"/>
    </xf>
    <xf numFmtId="165" fontId="15" fillId="0" borderId="1" xfId="0" applyNumberFormat="1" applyFont="1" applyBorder="1" applyAlignment="1">
      <alignment horizontal="left" vertical="top" wrapText="1"/>
    </xf>
    <xf numFmtId="0" fontId="15" fillId="0" borderId="1" xfId="2" quotePrefix="1" applyFont="1" applyBorder="1" applyAlignment="1">
      <alignment horizontal="left" vertical="top" wrapText="1"/>
    </xf>
    <xf numFmtId="0" fontId="15" fillId="0" borderId="3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5" fillId="0" borderId="0" xfId="2" applyFont="1" applyAlignment="1">
      <alignment horizontal="left" vertical="top"/>
    </xf>
    <xf numFmtId="0" fontId="15" fillId="0" borderId="0" xfId="2" applyFont="1" applyAlignment="1">
      <alignment horizontal="center" vertical="top"/>
    </xf>
    <xf numFmtId="1" fontId="15" fillId="0" borderId="0" xfId="2" applyNumberFormat="1" applyFont="1" applyAlignment="1">
      <alignment horizontal="center" vertical="top"/>
    </xf>
    <xf numFmtId="165" fontId="15" fillId="0" borderId="0" xfId="2" applyNumberFormat="1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horizontal="center"/>
    </xf>
    <xf numFmtId="0" fontId="12" fillId="0" borderId="1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1" xfId="2" applyFont="1" applyBorder="1" applyAlignment="1">
      <alignment horizontal="left" vertical="top"/>
    </xf>
    <xf numFmtId="0" fontId="12" fillId="0" borderId="9" xfId="2" applyFont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12" fillId="0" borderId="1" xfId="2" applyFont="1" applyBorder="1" applyAlignment="1">
      <alignment horizontal="center" vertical="top"/>
    </xf>
    <xf numFmtId="166" fontId="12" fillId="0" borderId="1" xfId="1" applyNumberFormat="1" applyFont="1" applyFill="1" applyBorder="1" applyAlignment="1">
      <alignment horizontal="center" vertical="top"/>
    </xf>
    <xf numFmtId="1" fontId="12" fillId="0" borderId="1" xfId="2" applyNumberFormat="1" applyFont="1" applyBorder="1" applyAlignment="1">
      <alignment horizontal="center" vertical="top"/>
    </xf>
    <xf numFmtId="0" fontId="15" fillId="0" borderId="1" xfId="2" applyFont="1" applyBorder="1" applyAlignment="1">
      <alignment horizontal="left" vertical="top"/>
    </xf>
    <xf numFmtId="0" fontId="15" fillId="0" borderId="9" xfId="2" applyFont="1" applyBorder="1" applyAlignment="1">
      <alignment horizontal="left" vertical="top"/>
    </xf>
    <xf numFmtId="0" fontId="15" fillId="0" borderId="1" xfId="2" applyFont="1" applyBorder="1" applyAlignment="1">
      <alignment horizontal="center" vertical="top"/>
    </xf>
    <xf numFmtId="1" fontId="15" fillId="0" borderId="1" xfId="2" applyNumberFormat="1" applyFont="1" applyBorder="1" applyAlignment="1">
      <alignment horizontal="center" vertical="top"/>
    </xf>
    <xf numFmtId="0" fontId="13" fillId="0" borderId="3" xfId="0" applyFont="1" applyBorder="1" applyAlignment="1">
      <alignment vertical="top" wrapText="1"/>
    </xf>
    <xf numFmtId="0" fontId="14" fillId="0" borderId="4" xfId="2" applyFont="1" applyBorder="1" applyAlignment="1">
      <alignment horizontal="left" vertical="top" wrapText="1"/>
    </xf>
    <xf numFmtId="165" fontId="15" fillId="0" borderId="0" xfId="2" applyNumberFormat="1" applyFont="1" applyAlignment="1">
      <alignment horizontal="center" vertical="top" wrapText="1"/>
    </xf>
    <xf numFmtId="0" fontId="14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14" fillId="0" borderId="3" xfId="0" applyFont="1" applyBorder="1"/>
    <xf numFmtId="0" fontId="13" fillId="0" borderId="1" xfId="0" applyFont="1" applyBorder="1" applyAlignment="1">
      <alignment vertical="top"/>
    </xf>
    <xf numFmtId="0" fontId="14" fillId="0" borderId="3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3" fillId="0" borderId="1" xfId="2" applyFont="1" applyBorder="1" applyAlignment="1">
      <alignment horizontal="center" vertical="top"/>
    </xf>
    <xf numFmtId="166" fontId="13" fillId="0" borderId="1" xfId="1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wrapText="1"/>
    </xf>
    <xf numFmtId="0" fontId="15" fillId="0" borderId="0" xfId="0" applyFont="1" applyAlignment="1">
      <alignment vertical="top"/>
    </xf>
    <xf numFmtId="165" fontId="15" fillId="0" borderId="1" xfId="2" applyNumberFormat="1" applyFont="1" applyBorder="1" applyAlignment="1">
      <alignment horizontal="center" vertical="top"/>
    </xf>
    <xf numFmtId="0" fontId="15" fillId="0" borderId="0" xfId="0" applyFont="1" applyAlignment="1">
      <alignment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2" fillId="0" borderId="2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1" xfId="2" applyFont="1" applyBorder="1" applyAlignment="1">
      <alignment horizontal="left" vertical="top" wrapText="1"/>
    </xf>
    <xf numFmtId="166" fontId="15" fillId="0" borderId="1" xfId="1" applyNumberFormat="1" applyFont="1" applyFill="1" applyBorder="1" applyAlignment="1">
      <alignment horizontal="center" vertical="top"/>
    </xf>
    <xf numFmtId="164" fontId="15" fillId="0" borderId="1" xfId="1" applyFont="1" applyFill="1" applyBorder="1" applyAlignment="1">
      <alignment vertical="top"/>
    </xf>
    <xf numFmtId="164" fontId="15" fillId="0" borderId="1" xfId="1" applyFont="1" applyFill="1" applyBorder="1" applyAlignment="1">
      <alignment horizontal="center" vertical="top"/>
    </xf>
    <xf numFmtId="0" fontId="15" fillId="0" borderId="1" xfId="0" applyFont="1" applyBorder="1"/>
    <xf numFmtId="166" fontId="15" fillId="0" borderId="2" xfId="1" applyNumberFormat="1" applyFont="1" applyFill="1" applyBorder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3" xfId="2" applyFont="1" applyBorder="1" applyAlignment="1">
      <alignment horizontal="left" vertical="top" wrapText="1"/>
    </xf>
    <xf numFmtId="166" fontId="15" fillId="0" borderId="3" xfId="1" applyNumberFormat="1" applyFont="1" applyFill="1" applyBorder="1" applyAlignment="1">
      <alignment horizontal="center" vertical="top"/>
    </xf>
    <xf numFmtId="0" fontId="15" fillId="0" borderId="3" xfId="2" applyFont="1" applyBorder="1" applyAlignment="1">
      <alignment horizontal="center" vertical="top" wrapText="1"/>
    </xf>
    <xf numFmtId="0" fontId="15" fillId="0" borderId="7" xfId="0" applyFont="1" applyBorder="1" applyAlignment="1">
      <alignment horizontal="left" vertical="top" wrapText="1"/>
    </xf>
    <xf numFmtId="166" fontId="15" fillId="0" borderId="1" xfId="1" applyNumberFormat="1" applyFont="1" applyFill="1" applyBorder="1" applyAlignment="1">
      <alignment vertical="top"/>
    </xf>
    <xf numFmtId="166" fontId="15" fillId="0" borderId="3" xfId="1" applyNumberFormat="1" applyFont="1" applyFill="1" applyBorder="1" applyAlignment="1">
      <alignment vertical="top"/>
    </xf>
    <xf numFmtId="0" fontId="15" fillId="0" borderId="2" xfId="0" applyFont="1" applyBorder="1" applyAlignment="1">
      <alignment horizontal="left" vertical="top" wrapText="1"/>
    </xf>
    <xf numFmtId="166" fontId="15" fillId="0" borderId="2" xfId="1" applyNumberFormat="1" applyFont="1" applyFill="1" applyBorder="1" applyAlignment="1">
      <alignment vertical="top"/>
    </xf>
    <xf numFmtId="0" fontId="15" fillId="0" borderId="4" xfId="2" applyFont="1" applyBorder="1" applyAlignment="1">
      <alignment horizontal="center" vertical="top" wrapText="1"/>
    </xf>
    <xf numFmtId="0" fontId="15" fillId="0" borderId="4" xfId="2" applyFont="1" applyBorder="1" applyAlignment="1">
      <alignment horizontal="left" vertical="top" wrapText="1"/>
    </xf>
    <xf numFmtId="0" fontId="15" fillId="0" borderId="2" xfId="0" applyFont="1" applyBorder="1"/>
    <xf numFmtId="0" fontId="15" fillId="0" borderId="3" xfId="0" applyFont="1" applyBorder="1"/>
    <xf numFmtId="166" fontId="15" fillId="0" borderId="4" xfId="1" applyNumberFormat="1" applyFont="1" applyFill="1" applyBorder="1" applyAlignment="1">
      <alignment vertical="top"/>
    </xf>
    <xf numFmtId="0" fontId="15" fillId="0" borderId="4" xfId="0" applyFont="1" applyBorder="1"/>
    <xf numFmtId="0" fontId="15" fillId="0" borderId="12" xfId="0" quotePrefix="1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164" fontId="15" fillId="0" borderId="3" xfId="1" applyFont="1" applyFill="1" applyBorder="1" applyAlignment="1">
      <alignment vertical="top"/>
    </xf>
    <xf numFmtId="49" fontId="15" fillId="0" borderId="1" xfId="0" applyNumberFormat="1" applyFont="1" applyBorder="1" applyAlignment="1">
      <alignment horizontal="left" vertical="top" wrapText="1"/>
    </xf>
    <xf numFmtId="49" fontId="15" fillId="0" borderId="8" xfId="0" applyNumberFormat="1" applyFont="1" applyBorder="1" applyAlignment="1">
      <alignment horizontal="left" vertical="top" wrapText="1"/>
    </xf>
    <xf numFmtId="0" fontId="15" fillId="0" borderId="3" xfId="7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/>
    </xf>
    <xf numFmtId="0" fontId="15" fillId="0" borderId="3" xfId="0" quotePrefix="1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vertical="top"/>
    </xf>
    <xf numFmtId="0" fontId="12" fillId="0" borderId="1" xfId="0" applyFont="1" applyBorder="1" applyAlignment="1">
      <alignment horizontal="left" vertical="top" wrapText="1"/>
    </xf>
    <xf numFmtId="0" fontId="15" fillId="0" borderId="1" xfId="0" quotePrefix="1" applyFont="1" applyBorder="1" applyAlignment="1">
      <alignment horizontal="left" vertical="top" wrapText="1"/>
    </xf>
    <xf numFmtId="166" fontId="15" fillId="0" borderId="3" xfId="1" applyNumberFormat="1" applyFont="1" applyFill="1" applyBorder="1" applyAlignment="1">
      <alignment horizontal="center" vertical="top" wrapText="1"/>
    </xf>
    <xf numFmtId="0" fontId="15" fillId="0" borderId="1" xfId="0" applyFont="1" applyBorder="1" applyAlignment="1">
      <alignment wrapText="1"/>
    </xf>
    <xf numFmtId="166" fontId="12" fillId="0" borderId="1" xfId="2" applyNumberFormat="1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 wrapText="1"/>
    </xf>
    <xf numFmtId="0" fontId="12" fillId="17" borderId="3" xfId="0" applyFont="1" applyFill="1" applyBorder="1" applyAlignment="1">
      <alignment horizontal="center" vertical="top" wrapText="1"/>
    </xf>
    <xf numFmtId="0" fontId="12" fillId="17" borderId="1" xfId="0" applyFont="1" applyFill="1" applyBorder="1" applyAlignment="1">
      <alignment horizontal="center" vertical="top" wrapText="1"/>
    </xf>
    <xf numFmtId="0" fontId="12" fillId="17" borderId="1" xfId="2" applyFont="1" applyFill="1" applyBorder="1" applyAlignment="1">
      <alignment horizontal="center" vertical="top"/>
    </xf>
    <xf numFmtId="0" fontId="14" fillId="0" borderId="11" xfId="0" applyFont="1" applyBorder="1" applyAlignment="1">
      <alignment vertical="top" wrapText="1"/>
    </xf>
    <xf numFmtId="164" fontId="13" fillId="0" borderId="1" xfId="1" applyFont="1" applyFill="1" applyBorder="1" applyAlignment="1">
      <alignment horizontal="right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 wrapText="1"/>
    </xf>
    <xf numFmtId="166" fontId="14" fillId="0" borderId="1" xfId="1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vertical="top" wrapText="1"/>
    </xf>
    <xf numFmtId="0" fontId="14" fillId="0" borderId="1" xfId="0" quotePrefix="1" applyFont="1" applyBorder="1" applyAlignment="1">
      <alignment horizontal="center" vertical="top" wrapText="1"/>
    </xf>
    <xf numFmtId="167" fontId="14" fillId="0" borderId="3" xfId="1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center" wrapText="1"/>
    </xf>
    <xf numFmtId="166" fontId="14" fillId="0" borderId="3" xfId="1" applyNumberFormat="1" applyFont="1" applyFill="1" applyBorder="1" applyAlignment="1">
      <alignment horizontal="right" vertical="center"/>
    </xf>
    <xf numFmtId="0" fontId="14" fillId="0" borderId="2" xfId="8" applyFont="1" applyBorder="1" applyAlignment="1">
      <alignment horizontal="left" vertical="top" wrapText="1"/>
    </xf>
    <xf numFmtId="166" fontId="14" fillId="0" borderId="2" xfId="1" applyNumberFormat="1" applyFont="1" applyFill="1" applyBorder="1" applyAlignment="1">
      <alignment horizontal="center" vertical="top"/>
    </xf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166" fontId="14" fillId="0" borderId="1" xfId="1" applyNumberFormat="1" applyFont="1" applyFill="1" applyBorder="1" applyAlignment="1">
      <alignment horizontal="right" vertical="center"/>
    </xf>
    <xf numFmtId="166" fontId="14" fillId="0" borderId="2" xfId="1" applyNumberFormat="1" applyFont="1" applyFill="1" applyBorder="1" applyAlignment="1">
      <alignment horizontal="left" vertical="top" wrapText="1"/>
    </xf>
    <xf numFmtId="166" fontId="14" fillId="0" borderId="1" xfId="1" applyNumberFormat="1" applyFont="1" applyFill="1" applyBorder="1" applyAlignment="1">
      <alignment horizontal="right" vertical="top"/>
    </xf>
    <xf numFmtId="0" fontId="14" fillId="0" borderId="6" xfId="0" applyFont="1" applyBorder="1" applyAlignment="1">
      <alignment horizontal="left" vertical="top" wrapText="1"/>
    </xf>
    <xf numFmtId="0" fontId="14" fillId="0" borderId="1" xfId="8" applyFont="1" applyBorder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166" fontId="14" fillId="0" borderId="4" xfId="1" applyNumberFormat="1" applyFont="1" applyFill="1" applyBorder="1" applyAlignment="1">
      <alignment horizontal="right" vertical="center"/>
    </xf>
    <xf numFmtId="0" fontId="14" fillId="0" borderId="6" xfId="0" applyFont="1" applyBorder="1" applyAlignment="1">
      <alignment vertical="top"/>
    </xf>
    <xf numFmtId="166" fontId="13" fillId="0" borderId="2" xfId="1" applyNumberFormat="1" applyFont="1" applyFill="1" applyBorder="1" applyAlignment="1">
      <alignment horizontal="right" vertical="top" wrapText="1"/>
    </xf>
    <xf numFmtId="164" fontId="13" fillId="0" borderId="2" xfId="1" applyFont="1" applyFill="1" applyBorder="1" applyAlignment="1">
      <alignment horizontal="right" vertical="top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8" applyFont="1" applyBorder="1" applyAlignment="1">
      <alignment horizontal="center" vertical="center" wrapText="1"/>
    </xf>
    <xf numFmtId="166" fontId="14" fillId="0" borderId="2" xfId="1" quotePrefix="1" applyNumberFormat="1" applyFont="1" applyFill="1" applyBorder="1" applyAlignment="1">
      <alignment horizontal="right" vertical="center" wrapText="1"/>
    </xf>
    <xf numFmtId="0" fontId="14" fillId="0" borderId="2" xfId="8" applyFont="1" applyBorder="1" applyAlignment="1">
      <alignment horizontal="center" vertical="top" wrapText="1"/>
    </xf>
    <xf numFmtId="0" fontId="14" fillId="0" borderId="2" xfId="8" applyFont="1" applyBorder="1" applyAlignment="1">
      <alignment vertical="top" wrapText="1"/>
    </xf>
    <xf numFmtId="0" fontId="14" fillId="0" borderId="1" xfId="8" quotePrefix="1" applyFont="1" applyBorder="1" applyAlignment="1">
      <alignment horizontal="left" vertical="top" wrapText="1"/>
    </xf>
    <xf numFmtId="0" fontId="14" fillId="0" borderId="1" xfId="8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quotePrefix="1" applyFont="1" applyBorder="1" applyAlignment="1">
      <alignment wrapText="1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top"/>
    </xf>
    <xf numFmtId="0" fontId="14" fillId="0" borderId="0" xfId="8" applyFont="1"/>
    <xf numFmtId="0" fontId="14" fillId="0" borderId="0" xfId="8" applyFont="1" applyAlignment="1">
      <alignment horizontal="center" vertical="center"/>
    </xf>
    <xf numFmtId="0" fontId="14" fillId="0" borderId="0" xfId="8" applyFont="1" applyAlignment="1">
      <alignment horizontal="center"/>
    </xf>
    <xf numFmtId="0" fontId="14" fillId="0" borderId="0" xfId="8" applyFont="1" applyAlignment="1">
      <alignment horizontal="right" vertical="center"/>
    </xf>
    <xf numFmtId="0" fontId="14" fillId="0" borderId="5" xfId="0" applyFont="1" applyBorder="1" applyAlignment="1">
      <alignment vertical="top"/>
    </xf>
    <xf numFmtId="166" fontId="14" fillId="0" borderId="1" xfId="1" quotePrefix="1" applyNumberFormat="1" applyFont="1" applyFill="1" applyBorder="1" applyAlignment="1">
      <alignment horizontal="right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vertical="top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3" xfId="8" applyFont="1" applyBorder="1" applyAlignment="1">
      <alignment horizontal="left" vertical="top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0" borderId="3" xfId="8" applyFont="1" applyBorder="1" applyAlignment="1">
      <alignment horizontal="center" vertical="top" wrapText="1"/>
    </xf>
    <xf numFmtId="166" fontId="13" fillId="0" borderId="3" xfId="1" applyNumberFormat="1" applyFont="1" applyFill="1" applyBorder="1" applyAlignment="1">
      <alignment horizontal="right" vertical="top" wrapText="1"/>
    </xf>
    <xf numFmtId="0" fontId="14" fillId="0" borderId="3" xfId="8" applyFont="1" applyBorder="1" applyAlignment="1">
      <alignment horizontal="right" vertical="center" wrapText="1"/>
    </xf>
    <xf numFmtId="0" fontId="14" fillId="0" borderId="3" xfId="8" quotePrefix="1" applyFont="1" applyBorder="1" applyAlignment="1">
      <alignment horizontal="left" vertical="top" wrapText="1"/>
    </xf>
    <xf numFmtId="3" fontId="14" fillId="0" borderId="3" xfId="8" applyNumberFormat="1" applyFont="1" applyBorder="1" applyAlignment="1">
      <alignment horizontal="right" vertical="center" wrapText="1"/>
    </xf>
    <xf numFmtId="3" fontId="14" fillId="0" borderId="1" xfId="8" applyNumberFormat="1" applyFont="1" applyBorder="1" applyAlignment="1">
      <alignment horizontal="right" vertical="center" wrapText="1"/>
    </xf>
    <xf numFmtId="0" fontId="14" fillId="0" borderId="1" xfId="8" applyFont="1" applyBorder="1" applyAlignment="1">
      <alignment vertical="top"/>
    </xf>
    <xf numFmtId="166" fontId="13" fillId="0" borderId="1" xfId="1" applyNumberFormat="1" applyFont="1" applyFill="1" applyBorder="1" applyAlignment="1">
      <alignment vertical="top" wrapText="1"/>
    </xf>
    <xf numFmtId="0" fontId="13" fillId="0" borderId="1" xfId="8" applyFont="1" applyBorder="1" applyAlignment="1">
      <alignment horizontal="center" vertical="top" wrapText="1"/>
    </xf>
    <xf numFmtId="4" fontId="14" fillId="0" borderId="1" xfId="0" applyNumberFormat="1" applyFont="1" applyBorder="1" applyAlignment="1">
      <alignment vertical="top"/>
    </xf>
    <xf numFmtId="166" fontId="13" fillId="0" borderId="3" xfId="1" applyNumberFormat="1" applyFont="1" applyFill="1" applyBorder="1" applyAlignment="1">
      <alignment vertical="top" wrapText="1"/>
    </xf>
    <xf numFmtId="3" fontId="14" fillId="0" borderId="1" xfId="0" applyNumberFormat="1" applyFont="1" applyBorder="1" applyAlignment="1">
      <alignment horizontal="right" vertical="center" wrapText="1"/>
    </xf>
    <xf numFmtId="0" fontId="14" fillId="0" borderId="3" xfId="8" applyFont="1" applyBorder="1" applyAlignment="1">
      <alignment vertical="top" wrapText="1"/>
    </xf>
    <xf numFmtId="0" fontId="14" fillId="0" borderId="4" xfId="8" applyFont="1" applyBorder="1" applyAlignment="1">
      <alignment vertical="top" wrapText="1"/>
    </xf>
    <xf numFmtId="0" fontId="14" fillId="0" borderId="3" xfId="0" applyFont="1" applyBorder="1" applyAlignment="1">
      <alignment horizontal="right" vertical="center" wrapText="1"/>
    </xf>
    <xf numFmtId="0" fontId="14" fillId="0" borderId="3" xfId="0" quotePrefix="1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right" vertical="center"/>
    </xf>
    <xf numFmtId="0" fontId="14" fillId="0" borderId="2" xfId="8" quotePrefix="1" applyFont="1" applyBorder="1" applyAlignment="1">
      <alignment horizontal="left" vertical="top" wrapText="1"/>
    </xf>
    <xf numFmtId="166" fontId="14" fillId="0" borderId="3" xfId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right" vertical="center"/>
    </xf>
    <xf numFmtId="0" fontId="14" fillId="0" borderId="3" xfId="0" quotePrefix="1" applyFont="1" applyBorder="1" applyAlignment="1">
      <alignment horizontal="center" wrapText="1"/>
    </xf>
    <xf numFmtId="0" fontId="13" fillId="0" borderId="1" xfId="8" applyFont="1" applyBorder="1" applyAlignment="1">
      <alignment horizontal="center" vertical="top"/>
    </xf>
    <xf numFmtId="166" fontId="13" fillId="0" borderId="1" xfId="1" applyNumberFormat="1" applyFont="1" applyFill="1" applyBorder="1" applyAlignment="1">
      <alignment horizontal="center" vertical="center"/>
    </xf>
    <xf numFmtId="166" fontId="13" fillId="0" borderId="1" xfId="8" applyNumberFormat="1" applyFont="1" applyBorder="1" applyAlignment="1">
      <alignment horizontal="center" vertical="center"/>
    </xf>
    <xf numFmtId="166" fontId="13" fillId="0" borderId="1" xfId="8" applyNumberFormat="1" applyFont="1" applyBorder="1" applyAlignment="1">
      <alignment horizontal="right" vertical="center"/>
    </xf>
    <xf numFmtId="0" fontId="13" fillId="0" borderId="1" xfId="8" applyFont="1" applyBorder="1" applyAlignment="1">
      <alignment horizontal="left" vertical="top"/>
    </xf>
    <xf numFmtId="166" fontId="13" fillId="0" borderId="1" xfId="8" applyNumberFormat="1" applyFont="1" applyBorder="1" applyAlignment="1">
      <alignment horizontal="center" vertical="top"/>
    </xf>
    <xf numFmtId="166" fontId="14" fillId="0" borderId="1" xfId="8" applyNumberFormat="1" applyFont="1" applyBorder="1" applyAlignment="1">
      <alignment horizontal="center" vertical="top"/>
    </xf>
    <xf numFmtId="165" fontId="14" fillId="0" borderId="1" xfId="8" applyNumberFormat="1" applyFont="1" applyBorder="1" applyAlignment="1">
      <alignment horizontal="center" vertical="center"/>
    </xf>
    <xf numFmtId="0" fontId="14" fillId="0" borderId="1" xfId="8" applyFont="1" applyBorder="1" applyAlignment="1">
      <alignment horizontal="center" vertical="center"/>
    </xf>
    <xf numFmtId="0" fontId="13" fillId="0" borderId="1" xfId="8" applyFont="1" applyBorder="1" applyAlignment="1">
      <alignment horizontal="right" vertical="center" wrapText="1"/>
    </xf>
    <xf numFmtId="0" fontId="14" fillId="0" borderId="1" xfId="8" applyFont="1" applyBorder="1" applyAlignment="1">
      <alignment horizontal="left" vertical="top"/>
    </xf>
    <xf numFmtId="0" fontId="14" fillId="0" borderId="0" xfId="0" applyFont="1" applyAlignment="1">
      <alignment vertical="top" wrapText="1"/>
    </xf>
    <xf numFmtId="3" fontId="14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2" applyFont="1" applyAlignment="1">
      <alignment horizontal="left" vertical="top" wrapText="1"/>
    </xf>
    <xf numFmtId="0" fontId="14" fillId="0" borderId="2" xfId="2" quotePrefix="1" applyFont="1" applyBorder="1" applyAlignment="1">
      <alignment horizontal="left" vertical="top" wrapText="1"/>
    </xf>
    <xf numFmtId="0" fontId="14" fillId="0" borderId="1" xfId="5" applyFont="1" applyBorder="1" applyAlignment="1">
      <alignment horizontal="left" vertical="top" wrapText="1"/>
    </xf>
    <xf numFmtId="3" fontId="14" fillId="0" borderId="1" xfId="0" applyNumberFormat="1" applyFont="1" applyBorder="1" applyAlignment="1">
      <alignment horizontal="right" vertical="center" readingOrder="1"/>
    </xf>
    <xf numFmtId="0" fontId="13" fillId="15" borderId="3" xfId="0" applyFont="1" applyFill="1" applyBorder="1" applyAlignment="1">
      <alignment horizontal="center" vertical="top" wrapText="1"/>
    </xf>
    <xf numFmtId="0" fontId="13" fillId="18" borderId="3" xfId="0" applyFont="1" applyFill="1" applyBorder="1" applyAlignment="1">
      <alignment horizontal="center" vertical="top" wrapText="1"/>
    </xf>
    <xf numFmtId="0" fontId="13" fillId="18" borderId="1" xfId="0" applyFont="1" applyFill="1" applyBorder="1" applyAlignment="1">
      <alignment horizontal="center" vertical="center" wrapText="1"/>
    </xf>
    <xf numFmtId="0" fontId="13" fillId="0" borderId="1" xfId="8" applyFont="1" applyBorder="1" applyAlignment="1">
      <alignment vertical="top"/>
    </xf>
    <xf numFmtId="0" fontId="13" fillId="0" borderId="1" xfId="8" applyFont="1" applyBorder="1" applyAlignment="1">
      <alignment vertical="top" wrapText="1"/>
    </xf>
    <xf numFmtId="0" fontId="14" fillId="0" borderId="2" xfId="2" applyFont="1" applyBorder="1" applyAlignment="1">
      <alignment vertical="top" wrapText="1"/>
    </xf>
    <xf numFmtId="166" fontId="14" fillId="0" borderId="2" xfId="1" applyNumberFormat="1" applyFont="1" applyFill="1" applyBorder="1" applyAlignment="1">
      <alignment vertical="top" wrapText="1"/>
    </xf>
    <xf numFmtId="166" fontId="14" fillId="0" borderId="1" xfId="3" applyNumberFormat="1" applyFont="1" applyFill="1" applyBorder="1" applyAlignment="1">
      <alignment horizontal="center" vertical="top"/>
    </xf>
    <xf numFmtId="0" fontId="14" fillId="0" borderId="1" xfId="2" applyFont="1" applyBorder="1" applyAlignment="1">
      <alignment vertical="center" wrapText="1"/>
    </xf>
    <xf numFmtId="0" fontId="14" fillId="0" borderId="3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top"/>
    </xf>
    <xf numFmtId="0" fontId="14" fillId="0" borderId="0" xfId="2" applyFont="1" applyAlignment="1">
      <alignment horizontal="center"/>
    </xf>
    <xf numFmtId="0" fontId="14" fillId="0" borderId="0" xfId="2" applyFont="1"/>
    <xf numFmtId="0" fontId="14" fillId="0" borderId="4" xfId="0" applyFont="1" applyBorder="1" applyAlignment="1">
      <alignment vertical="top"/>
    </xf>
    <xf numFmtId="0" fontId="13" fillId="0" borderId="1" xfId="2" applyFont="1" applyBorder="1" applyAlignment="1">
      <alignment horizontal="center" vertical="top" wrapText="1"/>
    </xf>
    <xf numFmtId="3" fontId="13" fillId="0" borderId="1" xfId="2" applyNumberFormat="1" applyFont="1" applyBorder="1" applyAlignment="1">
      <alignment horizontal="center" vertical="top"/>
    </xf>
    <xf numFmtId="0" fontId="13" fillId="0" borderId="1" xfId="2" applyFont="1" applyBorder="1" applyAlignment="1">
      <alignment horizontal="left" vertical="top"/>
    </xf>
    <xf numFmtId="2" fontId="14" fillId="0" borderId="1" xfId="2" applyNumberFormat="1" applyFont="1" applyBorder="1" applyAlignment="1">
      <alignment horizontal="center" vertical="top" wrapText="1"/>
    </xf>
    <xf numFmtId="0" fontId="14" fillId="0" borderId="4" xfId="0" applyFont="1" applyBorder="1" applyAlignment="1">
      <alignment wrapText="1"/>
    </xf>
    <xf numFmtId="166" fontId="14" fillId="0" borderId="1" xfId="1" applyNumberFormat="1" applyFont="1" applyFill="1" applyBorder="1" applyAlignment="1">
      <alignment vertical="center"/>
    </xf>
    <xf numFmtId="166" fontId="14" fillId="0" borderId="8" xfId="1" applyNumberFormat="1" applyFont="1" applyFill="1" applyBorder="1" applyAlignment="1">
      <alignment horizontal="center" vertical="center"/>
    </xf>
    <xf numFmtId="166" fontId="14" fillId="0" borderId="3" xfId="1" applyNumberFormat="1" applyFont="1" applyFill="1" applyBorder="1" applyAlignment="1">
      <alignment vertical="top" wrapText="1"/>
    </xf>
    <xf numFmtId="166" fontId="14" fillId="0" borderId="0" xfId="1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0" fontId="14" fillId="0" borderId="1" xfId="0" applyFont="1" applyBorder="1" applyAlignment="1">
      <alignment horizontal="left" vertical="center" wrapText="1" readingOrder="1"/>
    </xf>
    <xf numFmtId="0" fontId="14" fillId="0" borderId="6" xfId="8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14" fillId="0" borderId="11" xfId="8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166" fontId="14" fillId="0" borderId="0" xfId="1" applyNumberFormat="1" applyFont="1" applyFill="1" applyAlignment="1">
      <alignment horizontal="center" vertical="top"/>
    </xf>
    <xf numFmtId="164" fontId="14" fillId="0" borderId="0" xfId="1" applyFont="1" applyFill="1" applyAlignment="1">
      <alignment horizontal="center" vertical="top"/>
    </xf>
    <xf numFmtId="0" fontId="13" fillId="11" borderId="3" xfId="0" applyFont="1" applyFill="1" applyBorder="1" applyAlignment="1">
      <alignment horizontal="center" vertical="top" wrapText="1"/>
    </xf>
    <xf numFmtId="0" fontId="13" fillId="11" borderId="1" xfId="0" applyFont="1" applyFill="1" applyBorder="1" applyAlignment="1">
      <alignment horizontal="center" vertical="top" wrapText="1"/>
    </xf>
    <xf numFmtId="0" fontId="14" fillId="0" borderId="6" xfId="2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164" fontId="14" fillId="0" borderId="1" xfId="1" applyFont="1" applyFill="1" applyBorder="1" applyAlignment="1">
      <alignment horizontal="center" vertical="top" wrapText="1"/>
    </xf>
    <xf numFmtId="0" fontId="14" fillId="0" borderId="0" xfId="0" applyFont="1" applyAlignment="1">
      <alignment vertical="center"/>
    </xf>
    <xf numFmtId="0" fontId="13" fillId="0" borderId="2" xfId="5" applyFont="1" applyBorder="1" applyAlignment="1">
      <alignment vertical="top" wrapText="1"/>
    </xf>
    <xf numFmtId="0" fontId="14" fillId="0" borderId="2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vertical="top" wrapText="1"/>
    </xf>
    <xf numFmtId="0" fontId="13" fillId="0" borderId="4" xfId="5" applyFont="1" applyBorder="1" applyAlignment="1">
      <alignment vertical="top" wrapText="1"/>
    </xf>
    <xf numFmtId="0" fontId="14" fillId="0" borderId="4" xfId="5" quotePrefix="1" applyFont="1" applyBorder="1" applyAlignment="1">
      <alignment vertical="top" wrapText="1"/>
    </xf>
    <xf numFmtId="0" fontId="14" fillId="0" borderId="4" xfId="0" applyFont="1" applyBorder="1" applyAlignment="1">
      <alignment horizontal="left" vertical="top" wrapText="1" indent="1"/>
    </xf>
    <xf numFmtId="0" fontId="13" fillId="0" borderId="0" xfId="0" applyFont="1" applyAlignment="1">
      <alignment horizontal="center" vertical="center"/>
    </xf>
    <xf numFmtId="0" fontId="14" fillId="0" borderId="5" xfId="0" applyFont="1" applyBorder="1"/>
    <xf numFmtId="0" fontId="14" fillId="0" borderId="10" xfId="0" applyFont="1" applyBorder="1"/>
    <xf numFmtId="165" fontId="14" fillId="0" borderId="1" xfId="0" applyNumberFormat="1" applyFont="1" applyBorder="1" applyAlignment="1">
      <alignment vertical="top"/>
    </xf>
    <xf numFmtId="0" fontId="13" fillId="16" borderId="3" xfId="0" applyFont="1" applyFill="1" applyBorder="1" applyAlignment="1">
      <alignment horizontal="center" vertical="top" wrapText="1"/>
    </xf>
    <xf numFmtId="0" fontId="13" fillId="16" borderId="1" xfId="0" applyFont="1" applyFill="1" applyBorder="1" applyAlignment="1">
      <alignment horizontal="center" vertical="top" wrapText="1"/>
    </xf>
    <xf numFmtId="166" fontId="14" fillId="0" borderId="0" xfId="0" applyNumberFormat="1" applyFont="1"/>
    <xf numFmtId="0" fontId="14" fillId="0" borderId="1" xfId="2" applyFont="1" applyBorder="1" applyAlignment="1">
      <alignment horizontal="left" vertical="center" wrapText="1"/>
    </xf>
    <xf numFmtId="0" fontId="13" fillId="15" borderId="1" xfId="2" applyFont="1" applyFill="1" applyBorder="1" applyAlignment="1">
      <alignment horizontal="center" vertical="top"/>
    </xf>
    <xf numFmtId="0" fontId="13" fillId="15" borderId="1" xfId="2" applyFont="1" applyFill="1" applyBorder="1" applyAlignment="1">
      <alignment horizontal="center" vertical="top" wrapText="1"/>
    </xf>
    <xf numFmtId="0" fontId="13" fillId="11" borderId="1" xfId="0" applyFont="1" applyFill="1" applyBorder="1" applyAlignment="1">
      <alignment horizontal="center" vertical="top"/>
    </xf>
    <xf numFmtId="0" fontId="13" fillId="16" borderId="1" xfId="2" applyFont="1" applyFill="1" applyBorder="1" applyAlignment="1">
      <alignment horizontal="center" vertical="top"/>
    </xf>
    <xf numFmtId="0" fontId="13" fillId="16" borderId="1" xfId="2" applyFont="1" applyFill="1" applyBorder="1" applyAlignment="1">
      <alignment horizontal="center" vertical="top" wrapText="1"/>
    </xf>
    <xf numFmtId="166" fontId="15" fillId="0" borderId="1" xfId="1" applyNumberFormat="1" applyFont="1" applyFill="1" applyBorder="1" applyAlignment="1">
      <alignment horizontal="right" vertical="top"/>
    </xf>
    <xf numFmtId="166" fontId="15" fillId="0" borderId="3" xfId="1" applyNumberFormat="1" applyFont="1" applyFill="1" applyBorder="1" applyAlignment="1">
      <alignment horizontal="right" vertical="top"/>
    </xf>
    <xf numFmtId="166" fontId="15" fillId="0" borderId="2" xfId="1" applyNumberFormat="1" applyFont="1" applyFill="1" applyBorder="1" applyAlignment="1">
      <alignment horizontal="right" vertical="top"/>
    </xf>
    <xf numFmtId="166" fontId="15" fillId="0" borderId="4" xfId="1" applyNumberFormat="1" applyFont="1" applyFill="1" applyBorder="1" applyAlignment="1">
      <alignment horizontal="right" vertical="top"/>
    </xf>
    <xf numFmtId="3" fontId="15" fillId="0" borderId="3" xfId="2" applyNumberFormat="1" applyFont="1" applyBorder="1" applyAlignment="1">
      <alignment horizontal="right" vertical="top" wrapText="1"/>
    </xf>
    <xf numFmtId="1" fontId="15" fillId="0" borderId="1" xfId="1" applyNumberFormat="1" applyFont="1" applyFill="1" applyBorder="1" applyAlignment="1">
      <alignment horizontal="right" vertical="top" wrapText="1"/>
    </xf>
    <xf numFmtId="0" fontId="14" fillId="0" borderId="16" xfId="0" applyFont="1" applyBorder="1" applyAlignment="1">
      <alignment vertical="top" wrapText="1"/>
    </xf>
    <xf numFmtId="166" fontId="14" fillId="0" borderId="16" xfId="0" applyNumberFormat="1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5" fillId="0" borderId="4" xfId="0" applyFont="1" applyBorder="1" applyAlignment="1">
      <alignment vertical="top" wrapText="1"/>
    </xf>
    <xf numFmtId="0" fontId="15" fillId="0" borderId="2" xfId="2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166" fontId="15" fillId="0" borderId="2" xfId="3" applyNumberFormat="1" applyFont="1" applyFill="1" applyBorder="1" applyAlignment="1">
      <alignment horizontal="center" vertical="top" wrapText="1"/>
    </xf>
    <xf numFmtId="165" fontId="15" fillId="0" borderId="2" xfId="0" applyNumberFormat="1" applyFont="1" applyBorder="1" applyAlignment="1">
      <alignment horizontal="left" vertical="top" wrapText="1"/>
    </xf>
    <xf numFmtId="166" fontId="14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166" fontId="17" fillId="0" borderId="1" xfId="0" applyNumberFormat="1" applyFont="1" applyBorder="1" applyAlignment="1">
      <alignment horizontal="center" vertical="top" wrapText="1"/>
    </xf>
    <xf numFmtId="165" fontId="17" fillId="0" borderId="1" xfId="0" applyNumberFormat="1" applyFont="1" applyBorder="1" applyAlignment="1">
      <alignment horizontal="center" vertical="top" wrapText="1"/>
    </xf>
    <xf numFmtId="165" fontId="14" fillId="0" borderId="16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center" vertical="center" wrapText="1"/>
    </xf>
    <xf numFmtId="166" fontId="14" fillId="0" borderId="16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2" fillId="0" borderId="2" xfId="2" applyFont="1" applyBorder="1" applyAlignment="1">
      <alignment horizontal="left" vertical="top" wrapText="1"/>
    </xf>
    <xf numFmtId="0" fontId="12" fillId="0" borderId="4" xfId="2" applyFont="1" applyBorder="1" applyAlignment="1">
      <alignment horizontal="left" vertical="top" wrapText="1"/>
    </xf>
    <xf numFmtId="0" fontId="12" fillId="0" borderId="3" xfId="2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1" fontId="12" fillId="15" borderId="1" xfId="2" applyNumberFormat="1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12" fillId="15" borderId="1" xfId="5" applyFont="1" applyFill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top" wrapText="1"/>
    </xf>
    <xf numFmtId="0" fontId="15" fillId="0" borderId="4" xfId="2" applyFont="1" applyBorder="1" applyAlignment="1">
      <alignment horizontal="center" vertical="top" wrapText="1"/>
    </xf>
    <xf numFmtId="0" fontId="15" fillId="0" borderId="3" xfId="2" applyFont="1" applyBorder="1" applyAlignment="1">
      <alignment horizontal="center" vertical="top" wrapText="1"/>
    </xf>
    <xf numFmtId="0" fontId="12" fillId="17" borderId="9" xfId="0" applyFont="1" applyFill="1" applyBorder="1" applyAlignment="1">
      <alignment horizontal="center" vertical="center" wrapText="1"/>
    </xf>
    <xf numFmtId="0" fontId="12" fillId="17" borderId="10" xfId="0" applyFont="1" applyFill="1" applyBorder="1" applyAlignment="1">
      <alignment horizontal="center" vertical="center" wrapText="1"/>
    </xf>
    <xf numFmtId="0" fontId="12" fillId="17" borderId="7" xfId="0" applyFont="1" applyFill="1" applyBorder="1" applyAlignment="1">
      <alignment horizontal="center" vertical="center" wrapText="1"/>
    </xf>
    <xf numFmtId="3" fontId="15" fillId="0" borderId="2" xfId="7" applyNumberFormat="1" applyFont="1" applyBorder="1" applyAlignment="1">
      <alignment horizontal="right" vertical="top" wrapText="1"/>
    </xf>
    <xf numFmtId="0" fontId="15" fillId="0" borderId="4" xfId="7" applyFont="1" applyBorder="1" applyAlignment="1">
      <alignment horizontal="right" vertical="top" wrapText="1"/>
    </xf>
    <xf numFmtId="0" fontId="15" fillId="0" borderId="3" xfId="7" applyFont="1" applyBorder="1" applyAlignment="1">
      <alignment horizontal="right" vertical="top" wrapText="1"/>
    </xf>
    <xf numFmtId="0" fontId="12" fillId="0" borderId="0" xfId="0" applyFont="1" applyAlignment="1">
      <alignment horizontal="left" vertical="top"/>
    </xf>
    <xf numFmtId="0" fontId="15" fillId="0" borderId="0" xfId="0" applyFont="1"/>
    <xf numFmtId="0" fontId="12" fillId="0" borderId="1" xfId="5" applyFont="1" applyBorder="1" applyAlignment="1">
      <alignment horizontal="center" vertical="top" wrapText="1"/>
    </xf>
    <xf numFmtId="0" fontId="12" fillId="17" borderId="2" xfId="5" applyFont="1" applyFill="1" applyBorder="1" applyAlignment="1">
      <alignment horizontal="center" vertical="center" wrapText="1"/>
    </xf>
    <xf numFmtId="0" fontId="12" fillId="17" borderId="4" xfId="5" applyFont="1" applyFill="1" applyBorder="1" applyAlignment="1">
      <alignment horizontal="center" vertical="center" wrapText="1"/>
    </xf>
    <xf numFmtId="0" fontId="12" fillId="17" borderId="3" xfId="5" applyFont="1" applyFill="1" applyBorder="1" applyAlignment="1">
      <alignment horizontal="center" vertical="center" wrapText="1"/>
    </xf>
    <xf numFmtId="0" fontId="12" fillId="17" borderId="2" xfId="0" applyFont="1" applyFill="1" applyBorder="1" applyAlignment="1">
      <alignment horizontal="center" vertical="center" wrapText="1"/>
    </xf>
    <xf numFmtId="0" fontId="12" fillId="17" borderId="4" xfId="0" applyFont="1" applyFill="1" applyBorder="1" applyAlignment="1">
      <alignment horizontal="center" vertical="center" wrapText="1"/>
    </xf>
    <xf numFmtId="0" fontId="12" fillId="17" borderId="3" xfId="0" applyFont="1" applyFill="1" applyBorder="1" applyAlignment="1">
      <alignment horizontal="center" vertical="center" wrapText="1"/>
    </xf>
    <xf numFmtId="1" fontId="12" fillId="17" borderId="2" xfId="2" applyNumberFormat="1" applyFont="1" applyFill="1" applyBorder="1" applyAlignment="1">
      <alignment horizontal="center" vertical="center" wrapText="1"/>
    </xf>
    <xf numFmtId="1" fontId="12" fillId="17" borderId="4" xfId="2" applyNumberFormat="1" applyFont="1" applyFill="1" applyBorder="1" applyAlignment="1">
      <alignment horizontal="center" vertical="center" wrapText="1"/>
    </xf>
    <xf numFmtId="1" fontId="12" fillId="17" borderId="3" xfId="2" applyNumberFormat="1" applyFont="1" applyFill="1" applyBorder="1" applyAlignment="1">
      <alignment horizontal="center" vertical="center" wrapText="1"/>
    </xf>
    <xf numFmtId="166" fontId="15" fillId="0" borderId="2" xfId="1" applyNumberFormat="1" applyFont="1" applyFill="1" applyBorder="1" applyAlignment="1">
      <alignment horizontal="center" vertical="top"/>
    </xf>
    <xf numFmtId="166" fontId="15" fillId="0" borderId="3" xfId="1" applyNumberFormat="1" applyFont="1" applyFill="1" applyBorder="1" applyAlignment="1">
      <alignment horizontal="center" vertical="top"/>
    </xf>
    <xf numFmtId="0" fontId="15" fillId="0" borderId="2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/>
    </xf>
    <xf numFmtId="166" fontId="15" fillId="0" borderId="2" xfId="1" applyNumberFormat="1" applyFont="1" applyFill="1" applyBorder="1" applyAlignment="1">
      <alignment horizontal="right" vertical="top"/>
    </xf>
    <xf numFmtId="166" fontId="15" fillId="0" borderId="3" xfId="1" applyNumberFormat="1" applyFont="1" applyFill="1" applyBorder="1" applyAlignment="1">
      <alignment horizontal="right" vertical="top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vertical="top" wrapText="1"/>
    </xf>
    <xf numFmtId="0" fontId="14" fillId="0" borderId="2" xfId="8" applyFont="1" applyBorder="1" applyAlignment="1">
      <alignment horizontal="left" vertical="top" wrapText="1"/>
    </xf>
    <xf numFmtId="0" fontId="14" fillId="0" borderId="4" xfId="8" applyFont="1" applyBorder="1" applyAlignment="1">
      <alignment horizontal="left" vertical="top" wrapText="1"/>
    </xf>
    <xf numFmtId="0" fontId="14" fillId="0" borderId="2" xfId="0" quotePrefix="1" applyFont="1" applyBorder="1" applyAlignment="1">
      <alignment horizontal="center" vertical="top" wrapText="1"/>
    </xf>
    <xf numFmtId="0" fontId="14" fillId="0" borderId="3" xfId="0" quotePrefix="1" applyFont="1" applyBorder="1" applyAlignment="1">
      <alignment horizontal="center" vertical="top" wrapText="1"/>
    </xf>
    <xf numFmtId="0" fontId="14" fillId="0" borderId="2" xfId="8" quotePrefix="1" applyFont="1" applyBorder="1" applyAlignment="1">
      <alignment horizontal="center" vertical="top" wrapText="1"/>
    </xf>
    <xf numFmtId="0" fontId="14" fillId="0" borderId="3" xfId="8" quotePrefix="1" applyFont="1" applyBorder="1" applyAlignment="1">
      <alignment horizontal="center" vertical="top" wrapText="1"/>
    </xf>
    <xf numFmtId="0" fontId="14" fillId="0" borderId="3" xfId="8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right" vertical="center"/>
    </xf>
    <xf numFmtId="3" fontId="14" fillId="0" borderId="3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2" xfId="0" quotePrefix="1" applyFont="1" applyBorder="1" applyAlignment="1">
      <alignment vertical="top" wrapText="1"/>
    </xf>
    <xf numFmtId="0" fontId="14" fillId="0" borderId="3" xfId="0" quotePrefix="1" applyFont="1" applyBorder="1" applyAlignment="1">
      <alignment vertical="top" wrapText="1"/>
    </xf>
    <xf numFmtId="0" fontId="14" fillId="0" borderId="2" xfId="8" quotePrefix="1" applyFont="1" applyBorder="1" applyAlignment="1">
      <alignment horizontal="left" vertical="top" wrapText="1"/>
    </xf>
    <xf numFmtId="0" fontId="14" fillId="0" borderId="3" xfId="8" quotePrefix="1" applyFont="1" applyBorder="1" applyAlignment="1">
      <alignment horizontal="left" vertical="top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166" fontId="14" fillId="0" borderId="2" xfId="1" applyNumberFormat="1" applyFont="1" applyFill="1" applyBorder="1" applyAlignment="1">
      <alignment horizontal="center" vertical="top" wrapText="1"/>
    </xf>
    <xf numFmtId="166" fontId="14" fillId="0" borderId="3" xfId="1" applyNumberFormat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8" applyFont="1" applyBorder="1" applyAlignment="1">
      <alignment horizontal="right" vertical="center" wrapText="1"/>
    </xf>
    <xf numFmtId="0" fontId="14" fillId="0" borderId="3" xfId="8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166" fontId="14" fillId="0" borderId="2" xfId="1" applyNumberFormat="1" applyFont="1" applyFill="1" applyBorder="1" applyAlignment="1">
      <alignment horizontal="right" vertical="top"/>
    </xf>
    <xf numFmtId="166" fontId="14" fillId="0" borderId="3" xfId="1" applyNumberFormat="1" applyFont="1" applyFill="1" applyBorder="1" applyAlignment="1">
      <alignment horizontal="right" vertical="top"/>
    </xf>
    <xf numFmtId="3" fontId="14" fillId="0" borderId="4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166" fontId="14" fillId="0" borderId="4" xfId="1" applyNumberFormat="1" applyFont="1" applyFill="1" applyBorder="1" applyAlignment="1">
      <alignment horizontal="center" vertical="center" wrapText="1"/>
    </xf>
    <xf numFmtId="166" fontId="14" fillId="0" borderId="3" xfId="1" applyNumberFormat="1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1" fontId="13" fillId="18" borderId="2" xfId="8" applyNumberFormat="1" applyFont="1" applyFill="1" applyBorder="1" applyAlignment="1">
      <alignment horizontal="center" vertical="center" wrapText="1"/>
    </xf>
    <xf numFmtId="1" fontId="13" fillId="18" borderId="4" xfId="8" applyNumberFormat="1" applyFont="1" applyFill="1" applyBorder="1" applyAlignment="1">
      <alignment horizontal="center" vertical="center" wrapText="1"/>
    </xf>
    <xf numFmtId="1" fontId="13" fillId="18" borderId="3" xfId="8" applyNumberFormat="1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8" borderId="5" xfId="0" applyFont="1" applyFill="1" applyBorder="1" applyAlignment="1">
      <alignment horizontal="center" vertical="center" wrapText="1"/>
    </xf>
    <xf numFmtId="0" fontId="13" fillId="18" borderId="8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8" applyFont="1" applyBorder="1" applyAlignment="1">
      <alignment horizontal="center" vertical="top" wrapText="1"/>
    </xf>
    <xf numFmtId="0" fontId="14" fillId="0" borderId="4" xfId="8" applyFont="1" applyBorder="1" applyAlignment="1">
      <alignment horizontal="center" vertical="top" wrapText="1"/>
    </xf>
    <xf numFmtId="0" fontId="14" fillId="0" borderId="3" xfId="8" applyFont="1" applyBorder="1" applyAlignment="1">
      <alignment horizontal="center" vertical="top" wrapText="1"/>
    </xf>
    <xf numFmtId="0" fontId="13" fillId="18" borderId="2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13" fillId="18" borderId="3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 wrapText="1"/>
    </xf>
    <xf numFmtId="0" fontId="13" fillId="18" borderId="7" xfId="0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left" vertical="top" wrapText="1"/>
    </xf>
    <xf numFmtId="3" fontId="14" fillId="0" borderId="4" xfId="0" applyNumberFormat="1" applyFont="1" applyBorder="1" applyAlignment="1">
      <alignment horizontal="left" vertical="top" wrapText="1"/>
    </xf>
    <xf numFmtId="3" fontId="14" fillId="0" borderId="3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2" xfId="8" applyFont="1" applyBorder="1" applyAlignment="1">
      <alignment vertical="top" wrapText="1"/>
    </xf>
    <xf numFmtId="0" fontId="14" fillId="0" borderId="3" xfId="8" applyFont="1" applyBorder="1" applyAlignment="1">
      <alignment vertical="top" wrapText="1"/>
    </xf>
    <xf numFmtId="0" fontId="14" fillId="0" borderId="9" xfId="8" applyFont="1" applyBorder="1" applyAlignment="1">
      <alignment horizontal="center" vertical="top" wrapText="1"/>
    </xf>
    <xf numFmtId="0" fontId="14" fillId="0" borderId="10" xfId="8" applyFont="1" applyBorder="1" applyAlignment="1">
      <alignment horizontal="center" vertical="top" wrapText="1"/>
    </xf>
    <xf numFmtId="0" fontId="14" fillId="0" borderId="7" xfId="8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" xfId="8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18" borderId="2" xfId="8" applyFont="1" applyFill="1" applyBorder="1" applyAlignment="1">
      <alignment horizontal="center" vertical="center" wrapText="1"/>
    </xf>
    <xf numFmtId="0" fontId="13" fillId="18" borderId="4" xfId="8" applyFont="1" applyFill="1" applyBorder="1" applyAlignment="1">
      <alignment horizontal="center" vertical="center" wrapText="1"/>
    </xf>
    <xf numFmtId="0" fontId="13" fillId="18" borderId="3" xfId="8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vertical="center" wrapText="1"/>
    </xf>
    <xf numFmtId="0" fontId="13" fillId="18" borderId="4" xfId="0" applyFont="1" applyFill="1" applyBorder="1" applyAlignment="1">
      <alignment vertical="center" wrapText="1"/>
    </xf>
    <xf numFmtId="0" fontId="13" fillId="18" borderId="3" xfId="0" applyFont="1" applyFill="1" applyBorder="1" applyAlignment="1">
      <alignment vertical="center" wrapText="1"/>
    </xf>
    <xf numFmtId="0" fontId="14" fillId="0" borderId="2" xfId="0" quotePrefix="1" applyFont="1" applyBorder="1" applyAlignment="1">
      <alignment horizontal="left" vertical="top" wrapText="1"/>
    </xf>
    <xf numFmtId="0" fontId="14" fillId="0" borderId="4" xfId="0" quotePrefix="1" applyFont="1" applyBorder="1" applyAlignment="1">
      <alignment horizontal="left" vertical="top" wrapText="1"/>
    </xf>
    <xf numFmtId="0" fontId="14" fillId="0" borderId="1" xfId="8" applyFont="1" applyBorder="1" applyAlignment="1">
      <alignment horizontal="center" vertical="top" wrapText="1"/>
    </xf>
    <xf numFmtId="0" fontId="13" fillId="0" borderId="0" xfId="0" applyFont="1" applyAlignment="1">
      <alignment horizontal="left" vertical="top"/>
    </xf>
    <xf numFmtId="0" fontId="13" fillId="15" borderId="2" xfId="5" applyFont="1" applyFill="1" applyBorder="1" applyAlignment="1">
      <alignment horizontal="center" vertical="center" wrapText="1"/>
    </xf>
    <xf numFmtId="0" fontId="13" fillId="15" borderId="4" xfId="5" applyFont="1" applyFill="1" applyBorder="1" applyAlignment="1">
      <alignment horizontal="center" vertical="center" wrapText="1"/>
    </xf>
    <xf numFmtId="0" fontId="13" fillId="15" borderId="3" xfId="5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13" fillId="15" borderId="3" xfId="0" applyFont="1" applyFill="1" applyBorder="1" applyAlignment="1">
      <alignment horizontal="center" vertical="center" wrapText="1"/>
    </xf>
    <xf numFmtId="0" fontId="13" fillId="15" borderId="9" xfId="0" applyFont="1" applyFill="1" applyBorder="1" applyAlignment="1">
      <alignment horizontal="center" vertical="center" wrapText="1"/>
    </xf>
    <xf numFmtId="0" fontId="13" fillId="15" borderId="10" xfId="0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3" fillId="15" borderId="11" xfId="0" applyFont="1" applyFill="1" applyBorder="1" applyAlignment="1">
      <alignment horizontal="center" vertical="center" wrapText="1"/>
    </xf>
    <xf numFmtId="0" fontId="13" fillId="15" borderId="14" xfId="0" applyFont="1" applyFill="1" applyBorder="1" applyAlignment="1">
      <alignment horizontal="center" vertical="center" wrapText="1"/>
    </xf>
    <xf numFmtId="0" fontId="13" fillId="15" borderId="6" xfId="0" applyFont="1" applyFill="1" applyBorder="1" applyAlignment="1">
      <alignment horizontal="center" vertical="center" wrapText="1"/>
    </xf>
    <xf numFmtId="0" fontId="13" fillId="15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1" fontId="13" fillId="15" borderId="2" xfId="2" applyNumberFormat="1" applyFont="1" applyFill="1" applyBorder="1" applyAlignment="1">
      <alignment horizontal="center" vertical="center" wrapText="1"/>
    </xf>
    <xf numFmtId="1" fontId="13" fillId="15" borderId="4" xfId="2" applyNumberFormat="1" applyFont="1" applyFill="1" applyBorder="1" applyAlignment="1">
      <alignment horizontal="center" vertical="center" wrapText="1"/>
    </xf>
    <xf numFmtId="1" fontId="13" fillId="15" borderId="3" xfId="2" applyNumberFormat="1" applyFont="1" applyFill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2" xfId="2" quotePrefix="1" applyFont="1" applyBorder="1" applyAlignment="1">
      <alignment horizontal="left" vertical="top" wrapText="1"/>
    </xf>
    <xf numFmtId="0" fontId="14" fillId="0" borderId="4" xfId="2" quotePrefix="1" applyFont="1" applyBorder="1" applyAlignment="1">
      <alignment horizontal="left" vertical="top" wrapText="1"/>
    </xf>
    <xf numFmtId="0" fontId="14" fillId="0" borderId="3" xfId="2" quotePrefix="1" applyFont="1" applyBorder="1" applyAlignment="1">
      <alignment horizontal="left" vertical="top" wrapText="1"/>
    </xf>
    <xf numFmtId="0" fontId="14" fillId="0" borderId="2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4" fillId="0" borderId="1" xfId="2" applyFont="1" applyBorder="1" applyAlignment="1">
      <alignment horizontal="left" vertical="center" wrapText="1"/>
    </xf>
    <xf numFmtId="0" fontId="14" fillId="0" borderId="2" xfId="2" applyFont="1" applyBorder="1" applyAlignment="1">
      <alignment horizontal="left" vertical="top" wrapText="1"/>
    </xf>
    <xf numFmtId="0" fontId="14" fillId="0" borderId="4" xfId="2" applyFont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11" borderId="2" xfId="5" applyFont="1" applyFill="1" applyBorder="1" applyAlignment="1">
      <alignment horizontal="center" vertical="center" wrapText="1"/>
    </xf>
    <xf numFmtId="0" fontId="13" fillId="11" borderId="4" xfId="5" applyFont="1" applyFill="1" applyBorder="1" applyAlignment="1">
      <alignment horizontal="center" vertical="center" wrapText="1"/>
    </xf>
    <xf numFmtId="0" fontId="13" fillId="11" borderId="3" xfId="5" applyFont="1" applyFill="1" applyBorder="1" applyAlignment="1">
      <alignment horizontal="center" vertical="center" wrapText="1"/>
    </xf>
    <xf numFmtId="0" fontId="13" fillId="11" borderId="9" xfId="0" applyFont="1" applyFill="1" applyBorder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1" fontId="13" fillId="11" borderId="2" xfId="2" applyNumberFormat="1" applyFont="1" applyFill="1" applyBorder="1" applyAlignment="1">
      <alignment horizontal="center" vertical="center" wrapText="1"/>
    </xf>
    <xf numFmtId="1" fontId="13" fillId="11" borderId="4" xfId="2" applyNumberFormat="1" applyFont="1" applyFill="1" applyBorder="1" applyAlignment="1">
      <alignment horizontal="center" vertical="center" wrapText="1"/>
    </xf>
    <xf numFmtId="1" fontId="13" fillId="11" borderId="3" xfId="2" applyNumberFormat="1" applyFont="1" applyFill="1" applyBorder="1" applyAlignment="1">
      <alignment horizontal="center" vertical="center" wrapText="1"/>
    </xf>
    <xf numFmtId="0" fontId="13" fillId="11" borderId="11" xfId="0" applyFont="1" applyFill="1" applyBorder="1" applyAlignment="1">
      <alignment horizontal="center" vertical="center" wrapText="1"/>
    </xf>
    <xf numFmtId="0" fontId="13" fillId="11" borderId="1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166" fontId="14" fillId="0" borderId="4" xfId="1" applyNumberFormat="1" applyFont="1" applyFill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16" borderId="2" xfId="5" applyFont="1" applyFill="1" applyBorder="1" applyAlignment="1">
      <alignment horizontal="center" vertical="center" wrapText="1"/>
    </xf>
    <xf numFmtId="0" fontId="13" fillId="16" borderId="4" xfId="5" applyFont="1" applyFill="1" applyBorder="1" applyAlignment="1">
      <alignment horizontal="center" vertical="center" wrapText="1"/>
    </xf>
    <xf numFmtId="0" fontId="13" fillId="16" borderId="3" xfId="5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 vertical="center" wrapText="1"/>
    </xf>
    <xf numFmtId="0" fontId="13" fillId="16" borderId="4" xfId="0" applyFont="1" applyFill="1" applyBorder="1" applyAlignment="1">
      <alignment horizontal="center" vertical="center" wrapText="1"/>
    </xf>
    <xf numFmtId="0" fontId="13" fillId="16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1" fontId="13" fillId="16" borderId="2" xfId="2" applyNumberFormat="1" applyFont="1" applyFill="1" applyBorder="1" applyAlignment="1">
      <alignment horizontal="center" vertical="center" wrapText="1"/>
    </xf>
    <xf numFmtId="1" fontId="13" fillId="16" borderId="4" xfId="2" applyNumberFormat="1" applyFont="1" applyFill="1" applyBorder="1" applyAlignment="1">
      <alignment horizontal="center" vertical="center" wrapText="1"/>
    </xf>
    <xf numFmtId="1" fontId="13" fillId="16" borderId="3" xfId="2" applyNumberFormat="1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3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quotePrefix="1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12" borderId="0" xfId="0" applyFont="1" applyFill="1" applyAlignment="1">
      <alignment horizontal="center" vertical="center"/>
    </xf>
    <xf numFmtId="0" fontId="10" fillId="13" borderId="1" xfId="0" applyFont="1" applyFill="1" applyBorder="1" applyAlignment="1">
      <alignment horizontal="center" vertical="top"/>
    </xf>
    <xf numFmtId="0" fontId="10" fillId="13" borderId="12" xfId="0" applyFont="1" applyFill="1" applyBorder="1" applyAlignment="1">
      <alignment horizontal="center" vertical="top"/>
    </xf>
    <xf numFmtId="0" fontId="10" fillId="13" borderId="8" xfId="0" applyFont="1" applyFill="1" applyBorder="1" applyAlignment="1">
      <alignment horizontal="center" vertical="top"/>
    </xf>
    <xf numFmtId="0" fontId="10" fillId="13" borderId="1" xfId="0" applyFont="1" applyFill="1" applyBorder="1" applyAlignment="1">
      <alignment horizontal="center" vertical="top" wrapText="1"/>
    </xf>
    <xf numFmtId="0" fontId="10" fillId="13" borderId="2" xfId="0" applyFont="1" applyFill="1" applyBorder="1" applyAlignment="1">
      <alignment horizontal="center" vertical="top" wrapText="1"/>
    </xf>
    <xf numFmtId="0" fontId="10" fillId="13" borderId="3" xfId="0" applyFont="1" applyFill="1" applyBorder="1" applyAlignment="1">
      <alignment horizontal="center" vertical="top" wrapText="1"/>
    </xf>
  </cellXfs>
  <cellStyles count="9">
    <cellStyle name="Comma" xfId="1" builtinId="3"/>
    <cellStyle name="Comma 2" xfId="4" xr:uid="{00000000-0005-0000-0000-000001000000}"/>
    <cellStyle name="Comma 3" xfId="3" xr:uid="{00000000-0005-0000-0000-000002000000}"/>
    <cellStyle name="Comma 4" xfId="6" xr:uid="{00000000-0005-0000-0000-000003000000}"/>
    <cellStyle name="Normal" xfId="0" builtinId="0"/>
    <cellStyle name="Normal 2" xfId="2" xr:uid="{00000000-0005-0000-0000-000005000000}"/>
    <cellStyle name="Normal 2 2" xfId="7" xr:uid="{00000000-0005-0000-0000-000006000000}"/>
    <cellStyle name="Normal 2 3" xfId="5" xr:uid="{00000000-0005-0000-0000-000007000000}"/>
    <cellStyle name="Normal 2 3 2" xfId="8" xr:uid="{00000000-0005-0000-0000-000008000000}"/>
  </cellStyles>
  <dxfs count="0"/>
  <tableStyles count="0" defaultTableStyle="TableStyleMedium9" defaultPivotStyle="PivotStyleLight16"/>
  <colors>
    <mruColors>
      <color rgb="FFFFCCFF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683593122288288E-2"/>
          <c:y val="4.9658821333519912E-2"/>
          <c:w val="0.93622465049011816"/>
          <c:h val="0.92122810164400371"/>
        </c:manualLayout>
      </c:layout>
      <c:pie3DChart>
        <c:varyColors val="1"/>
        <c:ser>
          <c:idx val="0"/>
          <c:order val="0"/>
          <c:tx>
            <c:strRef>
              <c:f>กราฟ!$B$1</c:f>
              <c:strCache>
                <c:ptCount val="1"/>
                <c:pt idx="0">
                  <c:v>จน.เงิน (ลบบ.)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กราฟ!$A$2:$A$7</c:f>
              <c:strCache>
                <c:ptCount val="6"/>
                <c:pt idx="0">
                  <c:v>มท.</c:v>
                </c:pt>
                <c:pt idx="1">
                  <c:v>อก.</c:v>
                </c:pt>
                <c:pt idx="2">
                  <c:v>ทส. (1 โครง)</c:v>
                </c:pt>
                <c:pt idx="3">
                  <c:v>คค. (1 โครง)</c:v>
                </c:pt>
                <c:pt idx="4">
                  <c:v>สธ.</c:v>
                </c:pt>
                <c:pt idx="5">
                  <c:v>เอกชน (27 โครง)</c:v>
                </c:pt>
              </c:strCache>
            </c:strRef>
          </c:cat>
          <c:val>
            <c:numRef>
              <c:f>กราฟ!$B$2:$B$7</c:f>
              <c:numCache>
                <c:formatCode>General</c:formatCode>
                <c:ptCount val="6"/>
                <c:pt idx="0" formatCode="0.00">
                  <c:v>0</c:v>
                </c:pt>
                <c:pt idx="1">
                  <c:v>0</c:v>
                </c:pt>
                <c:pt idx="2" formatCode="0.00">
                  <c:v>0</c:v>
                </c:pt>
                <c:pt idx="3" formatCode="0.00">
                  <c:v>0</c:v>
                </c:pt>
                <c:pt idx="4">
                  <c:v>0</c:v>
                </c:pt>
                <c:pt idx="5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7-4576-90CC-2169B71CB4C3}"/>
            </c:ext>
          </c:extLst>
        </c:ser>
        <c:ser>
          <c:idx val="1"/>
          <c:order val="1"/>
          <c:tx>
            <c:strRef>
              <c:f>กราฟ!$C$1</c:f>
              <c:strCache>
                <c:ptCount val="1"/>
                <c:pt idx="0">
                  <c:v>จน.โครงการ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กราฟ!$A$2:$A$7</c:f>
              <c:strCache>
                <c:ptCount val="6"/>
                <c:pt idx="0">
                  <c:v>มท.</c:v>
                </c:pt>
                <c:pt idx="1">
                  <c:v>อก.</c:v>
                </c:pt>
                <c:pt idx="2">
                  <c:v>ทส. (1 โครง)</c:v>
                </c:pt>
                <c:pt idx="3">
                  <c:v>คค. (1 โครง)</c:v>
                </c:pt>
                <c:pt idx="4">
                  <c:v>สธ.</c:v>
                </c:pt>
                <c:pt idx="5">
                  <c:v>เอกชน (27 โครง)</c:v>
                </c:pt>
              </c:strCache>
            </c:strRef>
          </c:cat>
          <c:val>
            <c:numRef>
              <c:f>กราฟ!$C$2:$C$7</c:f>
              <c:numCache>
                <c:formatCode>General</c:formatCode>
                <c:ptCount val="6"/>
                <c:pt idx="0">
                  <c:v>16</c:v>
                </c:pt>
                <c:pt idx="1">
                  <c:v>13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77-4576-90CC-2169B71CB4C3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/>
              <a:t>กระทรวงอุตสาหกรรม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กราฟ!$B$16</c:f>
              <c:strCache>
                <c:ptCount val="1"/>
                <c:pt idx="0">
                  <c:v>จน.เงิน (ลบบ.)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กราฟ!$A$17:$A$19</c:f>
              <c:strCache>
                <c:ptCount val="3"/>
                <c:pt idx="0">
                  <c:v>กรอ</c:v>
                </c:pt>
                <c:pt idx="1">
                  <c:v>กสอ</c:v>
                </c:pt>
                <c:pt idx="2">
                  <c:v>สป</c:v>
                </c:pt>
              </c:strCache>
            </c:strRef>
          </c:cat>
          <c:val>
            <c:numRef>
              <c:f>กราฟ!$B$17:$B$19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2A-4D90-A95D-BAFD2F960612}"/>
            </c:ext>
          </c:extLst>
        </c:ser>
        <c:ser>
          <c:idx val="1"/>
          <c:order val="1"/>
          <c:tx>
            <c:strRef>
              <c:f>กราฟ!$C$16</c:f>
              <c:strCache>
                <c:ptCount val="1"/>
                <c:pt idx="0">
                  <c:v>จน.โครงการ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กราฟ!$A$17:$A$19</c:f>
              <c:strCache>
                <c:ptCount val="3"/>
                <c:pt idx="0">
                  <c:v>กรอ</c:v>
                </c:pt>
                <c:pt idx="1">
                  <c:v>กสอ</c:v>
                </c:pt>
                <c:pt idx="2">
                  <c:v>สป</c:v>
                </c:pt>
              </c:strCache>
            </c:strRef>
          </c:cat>
          <c:val>
            <c:numRef>
              <c:f>กราฟ!$C$17:$C$19</c:f>
              <c:numCache>
                <c:formatCode>General</c:formatCode>
                <c:ptCount val="3"/>
                <c:pt idx="0">
                  <c:v>9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2A-4D90-A95D-BAFD2F96061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กราฟ!$B$23</c:f>
              <c:strCache>
                <c:ptCount val="1"/>
                <c:pt idx="0">
                  <c:v>จน.เงิน (ลบบ.)</c:v>
                </c:pt>
              </c:strCache>
            </c:strRef>
          </c:tx>
          <c:dLbls>
            <c:dLbl>
              <c:idx val="0"/>
              <c:layout>
                <c:manualLayout>
                  <c:x val="0.27798419320719298"/>
                  <c:y val="0.113070147053536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AB-4118-BAED-7DC3DED05E9C}"/>
                </c:ext>
              </c:extLst>
            </c:dLbl>
            <c:dLbl>
              <c:idx val="2"/>
              <c:layout>
                <c:manualLayout>
                  <c:x val="-0.18479129940846981"/>
                  <c:y val="0.1096454895192896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AB-4118-BAED-7DC3DED05E9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กราฟ!$A$24:$A$26</c:f>
              <c:strCache>
                <c:ptCount val="3"/>
                <c:pt idx="0">
                  <c:v>ยธ</c:v>
                </c:pt>
                <c:pt idx="1">
                  <c:v>อปท</c:v>
                </c:pt>
                <c:pt idx="2">
                  <c:v>อื่นๆ (ปค./ปภ)</c:v>
                </c:pt>
              </c:strCache>
            </c:strRef>
          </c:cat>
          <c:val>
            <c:numRef>
              <c:f>กราฟ!$B$24:$B$26</c:f>
              <c:numCache>
                <c:formatCode>0.0</c:formatCode>
                <c:ptCount val="3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B-4118-BAED-7DC3DED05E9C}"/>
            </c:ext>
          </c:extLst>
        </c:ser>
        <c:ser>
          <c:idx val="1"/>
          <c:order val="1"/>
          <c:tx>
            <c:strRef>
              <c:f>กราฟ!$C$23</c:f>
              <c:strCache>
                <c:ptCount val="1"/>
                <c:pt idx="0">
                  <c:v>จน.โครงการ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กราฟ!$A$24:$A$26</c:f>
              <c:strCache>
                <c:ptCount val="3"/>
                <c:pt idx="0">
                  <c:v>ยธ</c:v>
                </c:pt>
                <c:pt idx="1">
                  <c:v>อปท</c:v>
                </c:pt>
                <c:pt idx="2">
                  <c:v>อื่นๆ (ปค./ปภ)</c:v>
                </c:pt>
              </c:strCache>
            </c:strRef>
          </c:cat>
          <c:val>
            <c:numRef>
              <c:f>กราฟ!$C$24:$C$26</c:f>
              <c:numCache>
                <c:formatCode>General</c:formatCode>
                <c:ptCount val="3"/>
                <c:pt idx="0">
                  <c:v>1</c:v>
                </c:pt>
                <c:pt idx="1">
                  <c:v>12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AB-4118-BAED-7DC3DED05E9C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127000</xdr:colOff>
      <xdr:row>23</xdr:row>
      <xdr:rowOff>2063750</xdr:rowOff>
    </xdr:from>
    <xdr:to>
      <xdr:col>20</xdr:col>
      <xdr:colOff>723000</xdr:colOff>
      <xdr:row>23</xdr:row>
      <xdr:rowOff>2063751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1209000" y="18605500"/>
          <a:ext cx="7200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31</xdr:row>
      <xdr:rowOff>2000250</xdr:rowOff>
    </xdr:from>
    <xdr:to>
      <xdr:col>17</xdr:col>
      <xdr:colOff>63500</xdr:colOff>
      <xdr:row>31</xdr:row>
      <xdr:rowOff>2000252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1082000" y="20542250"/>
          <a:ext cx="4191000" cy="2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31750</xdr:colOff>
      <xdr:row>9</xdr:row>
      <xdr:rowOff>1682750</xdr:rowOff>
    </xdr:from>
    <xdr:to>
      <xdr:col>15</xdr:col>
      <xdr:colOff>31750</xdr:colOff>
      <xdr:row>9</xdr:row>
      <xdr:rowOff>1682750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1113750" y="8604250"/>
          <a:ext cx="2476500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190499</xdr:colOff>
      <xdr:row>12</xdr:row>
      <xdr:rowOff>762000</xdr:rowOff>
    </xdr:from>
    <xdr:to>
      <xdr:col>20</xdr:col>
      <xdr:colOff>270566</xdr:colOff>
      <xdr:row>12</xdr:row>
      <xdr:rowOff>777881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812999" y="12906375"/>
          <a:ext cx="3394767" cy="1588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233362</xdr:colOff>
      <xdr:row>12</xdr:row>
      <xdr:rowOff>0</xdr:rowOff>
    </xdr:from>
    <xdr:ext cx="65" cy="68877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198512" y="12144375"/>
          <a:ext cx="65" cy="688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4400"/>
        </a:p>
      </xdr:txBody>
    </xdr:sp>
    <xdr:clientData/>
  </xdr:oneCellAnchor>
  <xdr:twoCellAnchor>
    <xdr:from>
      <xdr:col>12</xdr:col>
      <xdr:colOff>47624</xdr:colOff>
      <xdr:row>11</xdr:row>
      <xdr:rowOff>1000124</xdr:rowOff>
    </xdr:from>
    <xdr:to>
      <xdr:col>20</xdr:col>
      <xdr:colOff>619125</xdr:colOff>
      <xdr:row>11</xdr:row>
      <xdr:rowOff>1023937</xdr:rowOff>
    </xdr:to>
    <xdr:cxnSp macro="">
      <xdr:nvCxnSpPr>
        <xdr:cNvPr id="8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24355424" y="7943849"/>
          <a:ext cx="7200901" cy="23813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809624</xdr:colOff>
      <xdr:row>27</xdr:row>
      <xdr:rowOff>681037</xdr:rowOff>
    </xdr:from>
    <xdr:to>
      <xdr:col>16</xdr:col>
      <xdr:colOff>228600</xdr:colOff>
      <xdr:row>27</xdr:row>
      <xdr:rowOff>681037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4926924" y="54859237"/>
          <a:ext cx="1095376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47624</xdr:colOff>
      <xdr:row>24</xdr:row>
      <xdr:rowOff>976312</xdr:rowOff>
    </xdr:from>
    <xdr:to>
      <xdr:col>21</xdr:col>
      <xdr:colOff>-1</xdr:colOff>
      <xdr:row>24</xdr:row>
      <xdr:rowOff>1023937</xdr:rowOff>
    </xdr:to>
    <xdr:cxnSp macro="">
      <xdr:nvCxnSpPr>
        <xdr:cNvPr id="10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21869399" y="15435262"/>
          <a:ext cx="9896475" cy="47625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71437</xdr:colOff>
      <xdr:row>26</xdr:row>
      <xdr:rowOff>690562</xdr:rowOff>
    </xdr:from>
    <xdr:to>
      <xdr:col>20</xdr:col>
      <xdr:colOff>619124</xdr:colOff>
      <xdr:row>26</xdr:row>
      <xdr:rowOff>690562</xdr:rowOff>
    </xdr:to>
    <xdr:cxnSp macro="">
      <xdr:nvCxnSpPr>
        <xdr:cNvPr id="11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1893212" y="21321712"/>
          <a:ext cx="9663112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71440</xdr:colOff>
      <xdr:row>28</xdr:row>
      <xdr:rowOff>714375</xdr:rowOff>
    </xdr:from>
    <xdr:to>
      <xdr:col>20</xdr:col>
      <xdr:colOff>690564</xdr:colOff>
      <xdr:row>28</xdr:row>
      <xdr:rowOff>738188</xdr:rowOff>
    </xdr:to>
    <xdr:cxnSp macro="">
      <xdr:nvCxnSpPr>
        <xdr:cNvPr id="12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21893215" y="26517600"/>
          <a:ext cx="9734549" cy="23813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29</xdr:row>
      <xdr:rowOff>690562</xdr:rowOff>
    </xdr:from>
    <xdr:to>
      <xdr:col>20</xdr:col>
      <xdr:colOff>571500</xdr:colOff>
      <xdr:row>29</xdr:row>
      <xdr:rowOff>690562</xdr:rowOff>
    </xdr:to>
    <xdr:cxnSp macro="">
      <xdr:nvCxnSpPr>
        <xdr:cNvPr id="13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21917025" y="28808362"/>
          <a:ext cx="95916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71438</xdr:colOff>
      <xdr:row>30</xdr:row>
      <xdr:rowOff>666750</xdr:rowOff>
    </xdr:from>
    <xdr:to>
      <xdr:col>20</xdr:col>
      <xdr:colOff>690562</xdr:colOff>
      <xdr:row>30</xdr:row>
      <xdr:rowOff>690563</xdr:rowOff>
    </xdr:to>
    <xdr:cxnSp macro="">
      <xdr:nvCxnSpPr>
        <xdr:cNvPr id="1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21893213" y="31099125"/>
          <a:ext cx="9734549" cy="23813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71437</xdr:colOff>
      <xdr:row>25</xdr:row>
      <xdr:rowOff>1214438</xdr:rowOff>
    </xdr:from>
    <xdr:to>
      <xdr:col>20</xdr:col>
      <xdr:colOff>690561</xdr:colOff>
      <xdr:row>25</xdr:row>
      <xdr:rowOff>1238251</xdr:rowOff>
    </xdr:to>
    <xdr:cxnSp macro="">
      <xdr:nvCxnSpPr>
        <xdr:cNvPr id="15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21893212" y="18759488"/>
          <a:ext cx="9734549" cy="23813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14</xdr:row>
      <xdr:rowOff>1174750</xdr:rowOff>
    </xdr:from>
    <xdr:to>
      <xdr:col>20</xdr:col>
      <xdr:colOff>571501</xdr:colOff>
      <xdr:row>14</xdr:row>
      <xdr:rowOff>1198563</xdr:rowOff>
    </xdr:to>
    <xdr:cxnSp macro="">
      <xdr:nvCxnSpPr>
        <xdr:cNvPr id="16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21082000" y="21907500"/>
          <a:ext cx="7175501" cy="23813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762000</xdr:colOff>
      <xdr:row>13</xdr:row>
      <xdr:rowOff>889000</xdr:rowOff>
    </xdr:from>
    <xdr:to>
      <xdr:col>20</xdr:col>
      <xdr:colOff>508001</xdr:colOff>
      <xdr:row>13</xdr:row>
      <xdr:rowOff>912813</xdr:rowOff>
    </xdr:to>
    <xdr:cxnSp macro="">
      <xdr:nvCxnSpPr>
        <xdr:cNvPr id="17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21018500" y="21621750"/>
          <a:ext cx="7175501" cy="23813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15</xdr:row>
      <xdr:rowOff>571500</xdr:rowOff>
    </xdr:from>
    <xdr:to>
      <xdr:col>21</xdr:col>
      <xdr:colOff>0</xdr:colOff>
      <xdr:row>15</xdr:row>
      <xdr:rowOff>603250</xdr:rowOff>
    </xdr:to>
    <xdr:cxnSp macro="">
      <xdr:nvCxnSpPr>
        <xdr:cNvPr id="18" name="Straight Arrow Connector 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V="1">
          <a:off x="21853525" y="11563350"/>
          <a:ext cx="9912350" cy="3175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349250</xdr:colOff>
      <xdr:row>16</xdr:row>
      <xdr:rowOff>1524000</xdr:rowOff>
    </xdr:from>
    <xdr:to>
      <xdr:col>20</xdr:col>
      <xdr:colOff>698500</xdr:colOff>
      <xdr:row>16</xdr:row>
      <xdr:rowOff>1524000</xdr:rowOff>
    </xdr:to>
    <xdr:cxnSp macro="">
      <xdr:nvCxnSpPr>
        <xdr:cNvPr id="19" name="Straight Arrow Connector 2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27971750" y="16059150"/>
          <a:ext cx="3663950" cy="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349250</xdr:colOff>
      <xdr:row>17</xdr:row>
      <xdr:rowOff>952500</xdr:rowOff>
    </xdr:from>
    <xdr:to>
      <xdr:col>20</xdr:col>
      <xdr:colOff>698500</xdr:colOff>
      <xdr:row>17</xdr:row>
      <xdr:rowOff>952500</xdr:rowOff>
    </xdr:to>
    <xdr:cxnSp macro="">
      <xdr:nvCxnSpPr>
        <xdr:cNvPr id="20" name="Straight Arrow Connector 2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27971750" y="20335875"/>
          <a:ext cx="3663950" cy="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10</xdr:row>
      <xdr:rowOff>1371600</xdr:rowOff>
    </xdr:from>
    <xdr:to>
      <xdr:col>20</xdr:col>
      <xdr:colOff>723901</xdr:colOff>
      <xdr:row>10</xdr:row>
      <xdr:rowOff>1395413</xdr:rowOff>
    </xdr:to>
    <xdr:cxnSp macro="">
      <xdr:nvCxnSpPr>
        <xdr:cNvPr id="21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22593300" y="13030200"/>
          <a:ext cx="7277101" cy="23813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876300</xdr:rowOff>
    </xdr:from>
    <xdr:to>
      <xdr:col>20</xdr:col>
      <xdr:colOff>800100</xdr:colOff>
      <xdr:row>18</xdr:row>
      <xdr:rowOff>876300</xdr:rowOff>
    </xdr:to>
    <xdr:cxnSp macro="">
      <xdr:nvCxnSpPr>
        <xdr:cNvPr id="22" name="Straight Arrow Connector 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19926300" y="42672000"/>
          <a:ext cx="10020300" cy="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771525</xdr:colOff>
      <xdr:row>22</xdr:row>
      <xdr:rowOff>1571625</xdr:rowOff>
    </xdr:from>
    <xdr:ext cx="2609850" cy="133350"/>
    <xdr:grpSp>
      <xdr:nvGrpSpPr>
        <xdr:cNvPr id="23" name="Shap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19463385" y="61800105"/>
          <a:ext cx="2609850" cy="133350"/>
          <a:chOff x="4069650" y="3741900"/>
          <a:chExt cx="2552700" cy="76200"/>
        </a:xfrm>
      </xdr:grpSpPr>
      <xdr:cxnSp macro="">
        <xdr:nvCxnSpPr>
          <xdr:cNvPr id="24" name="Shape 19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CxnSpPr/>
        </xdr:nvCxnSpPr>
        <xdr:spPr>
          <a:xfrm rot="10800000" flipH="1">
            <a:off x="4069650" y="3741900"/>
            <a:ext cx="2552700" cy="76200"/>
          </a:xfrm>
          <a:prstGeom prst="straightConnector1">
            <a:avLst/>
          </a:prstGeom>
          <a:noFill/>
          <a:ln w="57150" cap="flat" cmpd="sng">
            <a:solidFill>
              <a:schemeClr val="dk1"/>
            </a:solidFill>
            <a:prstDash val="solid"/>
            <a:round/>
            <a:headEnd type="stealth" w="med" len="med"/>
            <a:tailEnd type="stealth" w="med" len="med"/>
          </a:ln>
        </xdr:spPr>
      </xdr:cxnSp>
    </xdr:grpSp>
    <xdr:clientData fLocksWithSheet="0"/>
  </xdr:oneCellAnchor>
  <xdr:oneCellAnchor>
    <xdr:from>
      <xdr:col>16</xdr:col>
      <xdr:colOff>28575</xdr:colOff>
      <xdr:row>19</xdr:row>
      <xdr:rowOff>733425</xdr:rowOff>
    </xdr:from>
    <xdr:ext cx="2419350" cy="57150"/>
    <xdr:grpSp>
      <xdr:nvGrpSpPr>
        <xdr:cNvPr id="25" name="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23315295" y="47063025"/>
          <a:ext cx="2419350" cy="57150"/>
          <a:chOff x="4136325" y="3780000"/>
          <a:chExt cx="2419350" cy="0"/>
        </a:xfrm>
      </xdr:grpSpPr>
      <xdr:cxnSp macro="">
        <xdr:nvCxnSpPr>
          <xdr:cNvPr id="26" name="Shape 6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CxnSpPr/>
        </xdr:nvCxnSpPr>
        <xdr:spPr>
          <a:xfrm>
            <a:off x="4136325" y="3780000"/>
            <a:ext cx="2419350" cy="0"/>
          </a:xfrm>
          <a:prstGeom prst="straightConnector1">
            <a:avLst/>
          </a:prstGeom>
          <a:noFill/>
          <a:ln w="57150" cap="flat" cmpd="sng">
            <a:solidFill>
              <a:schemeClr val="dk1"/>
            </a:solidFill>
            <a:prstDash val="solid"/>
            <a:round/>
            <a:headEnd type="triangle" w="med" len="med"/>
            <a:tailEnd type="triangle" w="med" len="med"/>
          </a:ln>
        </xdr:spPr>
      </xdr:cxnSp>
    </xdr:grpSp>
    <xdr:clientData fLocksWithSheet="0"/>
  </xdr:oneCellAnchor>
  <xdr:oneCellAnchor>
    <xdr:from>
      <xdr:col>14</xdr:col>
      <xdr:colOff>209550</xdr:colOff>
      <xdr:row>19</xdr:row>
      <xdr:rowOff>0</xdr:rowOff>
    </xdr:from>
    <xdr:ext cx="38100" cy="685800"/>
    <xdr:sp macro="" textlink="">
      <xdr:nvSpPr>
        <xdr:cNvPr id="27" name="Shape 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4279225" y="18659475"/>
          <a:ext cx="38100" cy="68580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4400"/>
        </a:p>
      </xdr:txBody>
    </xdr:sp>
    <xdr:clientData fLocksWithSheet="0"/>
  </xdr:oneCellAnchor>
  <xdr:oneCellAnchor>
    <xdr:from>
      <xdr:col>9</xdr:col>
      <xdr:colOff>800100</xdr:colOff>
      <xdr:row>20</xdr:row>
      <xdr:rowOff>1047750</xdr:rowOff>
    </xdr:from>
    <xdr:ext cx="7210425" cy="57150"/>
    <xdr:grpSp>
      <xdr:nvGrpSpPr>
        <xdr:cNvPr id="28" name="Shape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18699480" y="52010310"/>
          <a:ext cx="7210425" cy="57150"/>
          <a:chOff x="1740788" y="3770475"/>
          <a:chExt cx="7210425" cy="19050"/>
        </a:xfrm>
      </xdr:grpSpPr>
      <xdr:cxnSp macro="">
        <xdr:nvCxnSpPr>
          <xdr:cNvPr id="29" name="Shape 15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CxnSpPr/>
        </xdr:nvCxnSpPr>
        <xdr:spPr>
          <a:xfrm rot="10800000" flipH="1">
            <a:off x="1740788" y="3770475"/>
            <a:ext cx="7210425" cy="19050"/>
          </a:xfrm>
          <a:prstGeom prst="straightConnector1">
            <a:avLst/>
          </a:prstGeom>
          <a:noFill/>
          <a:ln w="57150" cap="flat" cmpd="sng">
            <a:solidFill>
              <a:schemeClr val="dk1"/>
            </a:solidFill>
            <a:prstDash val="solid"/>
            <a:round/>
            <a:headEnd type="triangle" w="med" len="med"/>
            <a:tailEnd type="triangl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119062</xdr:colOff>
      <xdr:row>17</xdr:row>
      <xdr:rowOff>2786062</xdr:rowOff>
    </xdr:from>
    <xdr:to>
      <xdr:col>20</xdr:col>
      <xdr:colOff>904875</xdr:colOff>
      <xdr:row>17</xdr:row>
      <xdr:rowOff>2786063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21359812" y="36923662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158750</xdr:colOff>
      <xdr:row>14</xdr:row>
      <xdr:rowOff>920750</xdr:rowOff>
    </xdr:from>
    <xdr:to>
      <xdr:col>20</xdr:col>
      <xdr:colOff>944563</xdr:colOff>
      <xdr:row>14</xdr:row>
      <xdr:rowOff>920751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21399500" y="2565717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152400</xdr:colOff>
      <xdr:row>12</xdr:row>
      <xdr:rowOff>1676400</xdr:rowOff>
    </xdr:from>
    <xdr:to>
      <xdr:col>20</xdr:col>
      <xdr:colOff>938213</xdr:colOff>
      <xdr:row>12</xdr:row>
      <xdr:rowOff>1676401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21393150" y="1982152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158750</xdr:colOff>
      <xdr:row>11</xdr:row>
      <xdr:rowOff>1746250</xdr:rowOff>
    </xdr:from>
    <xdr:to>
      <xdr:col>20</xdr:col>
      <xdr:colOff>944563</xdr:colOff>
      <xdr:row>11</xdr:row>
      <xdr:rowOff>1746251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1399500" y="1655762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127000</xdr:colOff>
      <xdr:row>9</xdr:row>
      <xdr:rowOff>1619250</xdr:rowOff>
    </xdr:from>
    <xdr:to>
      <xdr:col>20</xdr:col>
      <xdr:colOff>912813</xdr:colOff>
      <xdr:row>9</xdr:row>
      <xdr:rowOff>1619251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21367750" y="880110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158750</xdr:colOff>
      <xdr:row>20</xdr:row>
      <xdr:rowOff>222250</xdr:rowOff>
    </xdr:from>
    <xdr:to>
      <xdr:col>20</xdr:col>
      <xdr:colOff>944563</xdr:colOff>
      <xdr:row>20</xdr:row>
      <xdr:rowOff>222251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21399500" y="4769485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21</xdr:row>
      <xdr:rowOff>2667000</xdr:rowOff>
    </xdr:from>
    <xdr:to>
      <xdr:col>20</xdr:col>
      <xdr:colOff>1008063</xdr:colOff>
      <xdr:row>21</xdr:row>
      <xdr:rowOff>2667001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21463000" y="5339715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22</xdr:row>
      <xdr:rowOff>2190750</xdr:rowOff>
    </xdr:from>
    <xdr:to>
      <xdr:col>20</xdr:col>
      <xdr:colOff>1008063</xdr:colOff>
      <xdr:row>22</xdr:row>
      <xdr:rowOff>2190751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21463000" y="5809297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63500</xdr:colOff>
      <xdr:row>23</xdr:row>
      <xdr:rowOff>1936750</xdr:rowOff>
    </xdr:from>
    <xdr:to>
      <xdr:col>20</xdr:col>
      <xdr:colOff>849313</xdr:colOff>
      <xdr:row>23</xdr:row>
      <xdr:rowOff>1936751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 flipV="1">
          <a:off x="21304250" y="6134417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24</xdr:row>
      <xdr:rowOff>1905000</xdr:rowOff>
    </xdr:from>
    <xdr:to>
      <xdr:col>20</xdr:col>
      <xdr:colOff>881063</xdr:colOff>
      <xdr:row>24</xdr:row>
      <xdr:rowOff>1905001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 flipV="1">
          <a:off x="21336000" y="6553200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127000</xdr:colOff>
      <xdr:row>25</xdr:row>
      <xdr:rowOff>1841500</xdr:rowOff>
    </xdr:from>
    <xdr:to>
      <xdr:col>20</xdr:col>
      <xdr:colOff>912813</xdr:colOff>
      <xdr:row>25</xdr:row>
      <xdr:rowOff>1841501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flipV="1">
          <a:off x="21367750" y="6924040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40</xdr:row>
      <xdr:rowOff>1651000</xdr:rowOff>
    </xdr:from>
    <xdr:to>
      <xdr:col>20</xdr:col>
      <xdr:colOff>881063</xdr:colOff>
      <xdr:row>40</xdr:row>
      <xdr:rowOff>1651001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flipV="1">
          <a:off x="21336000" y="11105515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41</xdr:row>
      <xdr:rowOff>1714500</xdr:rowOff>
    </xdr:from>
    <xdr:to>
      <xdr:col>20</xdr:col>
      <xdr:colOff>881063</xdr:colOff>
      <xdr:row>41</xdr:row>
      <xdr:rowOff>1714501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flipV="1">
          <a:off x="21336000" y="11476672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42</xdr:row>
      <xdr:rowOff>1111250</xdr:rowOff>
    </xdr:from>
    <xdr:to>
      <xdr:col>20</xdr:col>
      <xdr:colOff>976313</xdr:colOff>
      <xdr:row>42</xdr:row>
      <xdr:rowOff>1111251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 flipV="1">
          <a:off x="21431250" y="11724957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43</xdr:row>
      <xdr:rowOff>1333500</xdr:rowOff>
    </xdr:from>
    <xdr:to>
      <xdr:col>20</xdr:col>
      <xdr:colOff>976313</xdr:colOff>
      <xdr:row>43</xdr:row>
      <xdr:rowOff>1333501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V="1">
          <a:off x="21431250" y="12029122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44</xdr:row>
      <xdr:rowOff>1428750</xdr:rowOff>
    </xdr:from>
    <xdr:to>
      <xdr:col>20</xdr:col>
      <xdr:colOff>881063</xdr:colOff>
      <xdr:row>44</xdr:row>
      <xdr:rowOff>1428751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 flipV="1">
          <a:off x="21336000" y="12410122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45</xdr:row>
      <xdr:rowOff>1238250</xdr:rowOff>
    </xdr:from>
    <xdr:to>
      <xdr:col>20</xdr:col>
      <xdr:colOff>881063</xdr:colOff>
      <xdr:row>45</xdr:row>
      <xdr:rowOff>1238251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 flipV="1">
          <a:off x="21336000" y="12757785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58</xdr:row>
      <xdr:rowOff>1952625</xdr:rowOff>
    </xdr:from>
    <xdr:to>
      <xdr:col>20</xdr:col>
      <xdr:colOff>976313</xdr:colOff>
      <xdr:row>58</xdr:row>
      <xdr:rowOff>1952626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V="1">
          <a:off x="21431250" y="17445037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158750</xdr:colOff>
      <xdr:row>59</xdr:row>
      <xdr:rowOff>2524125</xdr:rowOff>
    </xdr:from>
    <xdr:to>
      <xdr:col>20</xdr:col>
      <xdr:colOff>944563</xdr:colOff>
      <xdr:row>59</xdr:row>
      <xdr:rowOff>2524126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flipV="1">
          <a:off x="21399500" y="17917477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127000</xdr:colOff>
      <xdr:row>64</xdr:row>
      <xdr:rowOff>539750</xdr:rowOff>
    </xdr:from>
    <xdr:to>
      <xdr:col>20</xdr:col>
      <xdr:colOff>849000</xdr:colOff>
      <xdr:row>64</xdr:row>
      <xdr:rowOff>539751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flipV="1">
          <a:off x="24739600" y="189953900"/>
          <a:ext cx="97136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15</xdr:row>
      <xdr:rowOff>1190625</xdr:rowOff>
    </xdr:from>
    <xdr:to>
      <xdr:col>20</xdr:col>
      <xdr:colOff>881063</xdr:colOff>
      <xdr:row>15</xdr:row>
      <xdr:rowOff>1190626</xdr:rowOff>
    </xdr:to>
    <xdr:cxnSp macro="">
      <xdr:nvCxnSpPr>
        <xdr:cNvPr id="22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flipV="1">
          <a:off x="21336000" y="3039427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16</xdr:row>
      <xdr:rowOff>1247775</xdr:rowOff>
    </xdr:from>
    <xdr:to>
      <xdr:col>20</xdr:col>
      <xdr:colOff>842963</xdr:colOff>
      <xdr:row>16</xdr:row>
      <xdr:rowOff>1247776</xdr:rowOff>
    </xdr:to>
    <xdr:cxnSp macro="">
      <xdr:nvCxnSpPr>
        <xdr:cNvPr id="23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 flipV="1">
          <a:off x="21297900" y="3291840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26</xdr:row>
      <xdr:rowOff>1095375</xdr:rowOff>
    </xdr:from>
    <xdr:to>
      <xdr:col>20</xdr:col>
      <xdr:colOff>785813</xdr:colOff>
      <xdr:row>26</xdr:row>
      <xdr:rowOff>1095376</xdr:rowOff>
    </xdr:to>
    <xdr:cxnSp macro="">
      <xdr:nvCxnSpPr>
        <xdr:cNvPr id="24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 flipV="1">
          <a:off x="21240750" y="7238047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152400</xdr:colOff>
      <xdr:row>27</xdr:row>
      <xdr:rowOff>1104900</xdr:rowOff>
    </xdr:from>
    <xdr:to>
      <xdr:col>20</xdr:col>
      <xdr:colOff>938213</xdr:colOff>
      <xdr:row>27</xdr:row>
      <xdr:rowOff>1104901</xdr:rowOff>
    </xdr:to>
    <xdr:cxnSp macro="">
      <xdr:nvCxnSpPr>
        <xdr:cNvPr id="25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 flipV="1">
          <a:off x="21393150" y="7484745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139944</xdr:colOff>
      <xdr:row>28</xdr:row>
      <xdr:rowOff>872636</xdr:rowOff>
    </xdr:from>
    <xdr:to>
      <xdr:col>20</xdr:col>
      <xdr:colOff>925757</xdr:colOff>
      <xdr:row>28</xdr:row>
      <xdr:rowOff>872637</xdr:rowOff>
    </xdr:to>
    <xdr:cxnSp macro="">
      <xdr:nvCxnSpPr>
        <xdr:cNvPr id="26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 flipV="1">
          <a:off x="21131579" y="68023886"/>
          <a:ext cx="1327821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123825</xdr:colOff>
      <xdr:row>30</xdr:row>
      <xdr:rowOff>992065</xdr:rowOff>
    </xdr:from>
    <xdr:to>
      <xdr:col>20</xdr:col>
      <xdr:colOff>909638</xdr:colOff>
      <xdr:row>30</xdr:row>
      <xdr:rowOff>992066</xdr:rowOff>
    </xdr:to>
    <xdr:cxnSp macro="">
      <xdr:nvCxnSpPr>
        <xdr:cNvPr id="27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flipV="1">
          <a:off x="21115460" y="71220623"/>
          <a:ext cx="1327821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122360</xdr:colOff>
      <xdr:row>29</xdr:row>
      <xdr:rowOff>1030165</xdr:rowOff>
    </xdr:from>
    <xdr:to>
      <xdr:col>20</xdr:col>
      <xdr:colOff>908173</xdr:colOff>
      <xdr:row>29</xdr:row>
      <xdr:rowOff>1030166</xdr:rowOff>
    </xdr:to>
    <xdr:cxnSp macro="">
      <xdr:nvCxnSpPr>
        <xdr:cNvPr id="28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 flipV="1">
          <a:off x="21113995" y="69720069"/>
          <a:ext cx="1327821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31</xdr:row>
      <xdr:rowOff>1133475</xdr:rowOff>
    </xdr:from>
    <xdr:to>
      <xdr:col>20</xdr:col>
      <xdr:colOff>871538</xdr:colOff>
      <xdr:row>31</xdr:row>
      <xdr:rowOff>1133476</xdr:rowOff>
    </xdr:to>
    <xdr:cxnSp macro="">
      <xdr:nvCxnSpPr>
        <xdr:cNvPr id="29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 flipV="1">
          <a:off x="21326475" y="8680132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32</xdr:row>
      <xdr:rowOff>1047750</xdr:rowOff>
    </xdr:from>
    <xdr:to>
      <xdr:col>20</xdr:col>
      <xdr:colOff>881063</xdr:colOff>
      <xdr:row>32</xdr:row>
      <xdr:rowOff>1047751</xdr:rowOff>
    </xdr:to>
    <xdr:cxnSp macro="">
      <xdr:nvCxnSpPr>
        <xdr:cNvPr id="30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 flipV="1">
          <a:off x="21336000" y="89554050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33</xdr:row>
      <xdr:rowOff>1438275</xdr:rowOff>
    </xdr:from>
    <xdr:to>
      <xdr:col>20</xdr:col>
      <xdr:colOff>795338</xdr:colOff>
      <xdr:row>33</xdr:row>
      <xdr:rowOff>1438276</xdr:rowOff>
    </xdr:to>
    <xdr:cxnSp macro="">
      <xdr:nvCxnSpPr>
        <xdr:cNvPr id="31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 flipV="1">
          <a:off x="21240750" y="92497275"/>
          <a:ext cx="131587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33</xdr:row>
      <xdr:rowOff>1438275</xdr:rowOff>
    </xdr:from>
    <xdr:to>
      <xdr:col>20</xdr:col>
      <xdr:colOff>804863</xdr:colOff>
      <xdr:row>33</xdr:row>
      <xdr:rowOff>1438276</xdr:rowOff>
    </xdr:to>
    <xdr:cxnSp macro="">
      <xdr:nvCxnSpPr>
        <xdr:cNvPr id="32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 flipV="1">
          <a:off x="21240750" y="92497275"/>
          <a:ext cx="131683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131884</xdr:colOff>
      <xdr:row>34</xdr:row>
      <xdr:rowOff>511419</xdr:rowOff>
    </xdr:from>
    <xdr:to>
      <xdr:col>20</xdr:col>
      <xdr:colOff>936747</xdr:colOff>
      <xdr:row>34</xdr:row>
      <xdr:rowOff>511420</xdr:rowOff>
    </xdr:to>
    <xdr:cxnSp macro="">
      <xdr:nvCxnSpPr>
        <xdr:cNvPr id="33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 flipV="1">
          <a:off x="21123519" y="77663919"/>
          <a:ext cx="1329726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93785</xdr:colOff>
      <xdr:row>35</xdr:row>
      <xdr:rowOff>678473</xdr:rowOff>
    </xdr:from>
    <xdr:to>
      <xdr:col>20</xdr:col>
      <xdr:colOff>898648</xdr:colOff>
      <xdr:row>35</xdr:row>
      <xdr:rowOff>678474</xdr:rowOff>
    </xdr:to>
    <xdr:cxnSp macro="">
      <xdr:nvCxnSpPr>
        <xdr:cNvPr id="34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/>
      </xdr:nvCxnSpPr>
      <xdr:spPr>
        <a:xfrm flipV="1">
          <a:off x="21085420" y="79369627"/>
          <a:ext cx="1329726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127000</xdr:colOff>
      <xdr:row>10</xdr:row>
      <xdr:rowOff>1825626</xdr:rowOff>
    </xdr:from>
    <xdr:to>
      <xdr:col>21</xdr:col>
      <xdr:colOff>47625</xdr:colOff>
      <xdr:row>10</xdr:row>
      <xdr:rowOff>1825627</xdr:rowOff>
    </xdr:to>
    <xdr:cxnSp macro="">
      <xdr:nvCxnSpPr>
        <xdr:cNvPr id="35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 flipV="1">
          <a:off x="21367750" y="12322176"/>
          <a:ext cx="1340802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907806</xdr:rowOff>
    </xdr:from>
    <xdr:to>
      <xdr:col>20</xdr:col>
      <xdr:colOff>823913</xdr:colOff>
      <xdr:row>36</xdr:row>
      <xdr:rowOff>907807</xdr:rowOff>
    </xdr:to>
    <xdr:cxnSp macro="">
      <xdr:nvCxnSpPr>
        <xdr:cNvPr id="36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flipV="1">
          <a:off x="20991635" y="81137614"/>
          <a:ext cx="1331631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10990</xdr:colOff>
      <xdr:row>37</xdr:row>
      <xdr:rowOff>658690</xdr:rowOff>
    </xdr:from>
    <xdr:to>
      <xdr:col>20</xdr:col>
      <xdr:colOff>873003</xdr:colOff>
      <xdr:row>37</xdr:row>
      <xdr:rowOff>658691</xdr:rowOff>
    </xdr:to>
    <xdr:cxnSp macro="">
      <xdr:nvCxnSpPr>
        <xdr:cNvPr id="37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V="1">
          <a:off x="21259067" y="80632055"/>
          <a:ext cx="1335441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127000</xdr:colOff>
      <xdr:row>63</xdr:row>
      <xdr:rowOff>539750</xdr:rowOff>
    </xdr:from>
    <xdr:to>
      <xdr:col>20</xdr:col>
      <xdr:colOff>849000</xdr:colOff>
      <xdr:row>63</xdr:row>
      <xdr:rowOff>539751</xdr:rowOff>
    </xdr:to>
    <xdr:cxnSp macro="">
      <xdr:nvCxnSpPr>
        <xdr:cNvPr id="38" name="ลูกศรเชื่อมต่อแบบตรง 2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 flipV="1">
          <a:off x="24739600" y="188277500"/>
          <a:ext cx="97136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47625</xdr:colOff>
      <xdr:row>60</xdr:row>
      <xdr:rowOff>952500</xdr:rowOff>
    </xdr:from>
    <xdr:to>
      <xdr:col>20</xdr:col>
      <xdr:colOff>904875</xdr:colOff>
      <xdr:row>60</xdr:row>
      <xdr:rowOff>952500</xdr:rowOff>
    </xdr:to>
    <xdr:cxnSp macro="">
      <xdr:nvCxnSpPr>
        <xdr:cNvPr id="39" name="Straight Arrow Connector 55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/>
      </xdr:nvCxnSpPr>
      <xdr:spPr>
        <a:xfrm>
          <a:off x="29156025" y="182222775"/>
          <a:ext cx="5353050" cy="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61</xdr:row>
      <xdr:rowOff>619125</xdr:rowOff>
    </xdr:from>
    <xdr:to>
      <xdr:col>17</xdr:col>
      <xdr:colOff>0</xdr:colOff>
      <xdr:row>61</xdr:row>
      <xdr:rowOff>619125</xdr:rowOff>
    </xdr:to>
    <xdr:cxnSp macro="">
      <xdr:nvCxnSpPr>
        <xdr:cNvPr id="40" name="Straight Arrow Connector 57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>
          <a:off x="26860500" y="183842025"/>
          <a:ext cx="3371850" cy="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62</xdr:row>
      <xdr:rowOff>1190625</xdr:rowOff>
    </xdr:from>
    <xdr:to>
      <xdr:col>21</xdr:col>
      <xdr:colOff>0</xdr:colOff>
      <xdr:row>62</xdr:row>
      <xdr:rowOff>1190625</xdr:rowOff>
    </xdr:to>
    <xdr:cxnSp macro="">
      <xdr:nvCxnSpPr>
        <xdr:cNvPr id="41" name="Straight Arrow Connector 6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>
        <a:xfrm>
          <a:off x="29108400" y="186194700"/>
          <a:ext cx="5619750" cy="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46</xdr:row>
      <xdr:rowOff>2238375</xdr:rowOff>
    </xdr:from>
    <xdr:to>
      <xdr:col>20</xdr:col>
      <xdr:colOff>928688</xdr:colOff>
      <xdr:row>46</xdr:row>
      <xdr:rowOff>2238376</xdr:rowOff>
    </xdr:to>
    <xdr:cxnSp macro="">
      <xdr:nvCxnSpPr>
        <xdr:cNvPr id="42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 flipV="1">
          <a:off x="21383625" y="13377862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47</xdr:row>
      <xdr:rowOff>0</xdr:rowOff>
    </xdr:from>
    <xdr:to>
      <xdr:col>5</xdr:col>
      <xdr:colOff>190500</xdr:colOff>
      <xdr:row>47</xdr:row>
      <xdr:rowOff>200025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9124950" y="136740900"/>
          <a:ext cx="1905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38</xdr:row>
      <xdr:rowOff>789109</xdr:rowOff>
    </xdr:from>
    <xdr:to>
      <xdr:col>20</xdr:col>
      <xdr:colOff>871538</xdr:colOff>
      <xdr:row>38</xdr:row>
      <xdr:rowOff>789110</xdr:rowOff>
    </xdr:to>
    <xdr:cxnSp macro="">
      <xdr:nvCxnSpPr>
        <xdr:cNvPr id="44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 flipV="1">
          <a:off x="21248077" y="82044686"/>
          <a:ext cx="13363942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39</xdr:row>
      <xdr:rowOff>1133475</xdr:rowOff>
    </xdr:from>
    <xdr:to>
      <xdr:col>20</xdr:col>
      <xdr:colOff>881063</xdr:colOff>
      <xdr:row>39</xdr:row>
      <xdr:rowOff>1133476</xdr:rowOff>
    </xdr:to>
    <xdr:cxnSp macro="">
      <xdr:nvCxnSpPr>
        <xdr:cNvPr id="45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21240750" y="107889675"/>
          <a:ext cx="132445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47</xdr:row>
      <xdr:rowOff>1190625</xdr:rowOff>
    </xdr:from>
    <xdr:to>
      <xdr:col>20</xdr:col>
      <xdr:colOff>833438</xdr:colOff>
      <xdr:row>47</xdr:row>
      <xdr:rowOff>1190626</xdr:rowOff>
    </xdr:to>
    <xdr:cxnSp macro="">
      <xdr:nvCxnSpPr>
        <xdr:cNvPr id="46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 flipV="1">
          <a:off x="21288375" y="137931525"/>
          <a:ext cx="1314926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48</xdr:row>
      <xdr:rowOff>1057275</xdr:rowOff>
    </xdr:from>
    <xdr:to>
      <xdr:col>20</xdr:col>
      <xdr:colOff>833438</xdr:colOff>
      <xdr:row>48</xdr:row>
      <xdr:rowOff>1057276</xdr:rowOff>
    </xdr:to>
    <xdr:cxnSp macro="">
      <xdr:nvCxnSpPr>
        <xdr:cNvPr id="47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 flipV="1">
          <a:off x="21297900" y="140617575"/>
          <a:ext cx="1313973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49</xdr:row>
      <xdr:rowOff>0</xdr:rowOff>
    </xdr:from>
    <xdr:to>
      <xdr:col>5</xdr:col>
      <xdr:colOff>190500</xdr:colOff>
      <xdr:row>49</xdr:row>
      <xdr:rowOff>200025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9124950" y="142236825"/>
          <a:ext cx="190500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โครงการก่อสร้างถนนลูกรัง สายหลังวัดเขาพระบาท</a:t>
          </a:r>
        </a:p>
      </xdr:txBody>
    </xdr:sp>
    <xdr:clientData/>
  </xdr:twoCellAnchor>
  <xdr:twoCellAnchor>
    <xdr:from>
      <xdr:col>9</xdr:col>
      <xdr:colOff>88655</xdr:colOff>
      <xdr:row>49</xdr:row>
      <xdr:rowOff>542925</xdr:rowOff>
    </xdr:from>
    <xdr:to>
      <xdr:col>20</xdr:col>
      <xdr:colOff>855418</xdr:colOff>
      <xdr:row>49</xdr:row>
      <xdr:rowOff>542926</xdr:rowOff>
    </xdr:to>
    <xdr:cxnSp macro="">
      <xdr:nvCxnSpPr>
        <xdr:cNvPr id="49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V="1">
          <a:off x="21336732" y="108468502"/>
          <a:ext cx="1325916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52</xdr:row>
      <xdr:rowOff>1241425</xdr:rowOff>
    </xdr:from>
    <xdr:to>
      <xdr:col>20</xdr:col>
      <xdr:colOff>881063</xdr:colOff>
      <xdr:row>52</xdr:row>
      <xdr:rowOff>1241426</xdr:rowOff>
    </xdr:to>
    <xdr:cxnSp macro="">
      <xdr:nvCxnSpPr>
        <xdr:cNvPr id="51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V="1">
          <a:off x="21355050" y="151507825"/>
          <a:ext cx="131302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107950</xdr:colOff>
      <xdr:row>53</xdr:row>
      <xdr:rowOff>1965325</xdr:rowOff>
    </xdr:from>
    <xdr:to>
      <xdr:col>20</xdr:col>
      <xdr:colOff>874713</xdr:colOff>
      <xdr:row>53</xdr:row>
      <xdr:rowOff>1965326</xdr:rowOff>
    </xdr:to>
    <xdr:cxnSp macro="">
      <xdr:nvCxnSpPr>
        <xdr:cNvPr id="52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 flipV="1">
          <a:off x="21348700" y="156622750"/>
          <a:ext cx="131302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54</xdr:row>
      <xdr:rowOff>1492250</xdr:rowOff>
    </xdr:from>
    <xdr:to>
      <xdr:col>20</xdr:col>
      <xdr:colOff>766763</xdr:colOff>
      <xdr:row>54</xdr:row>
      <xdr:rowOff>1492251</xdr:rowOff>
    </xdr:to>
    <xdr:cxnSp macro="">
      <xdr:nvCxnSpPr>
        <xdr:cNvPr id="53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/>
      </xdr:nvCxnSpPr>
      <xdr:spPr>
        <a:xfrm flipV="1">
          <a:off x="21240750" y="160540700"/>
          <a:ext cx="131302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55</xdr:row>
      <xdr:rowOff>2152650</xdr:rowOff>
    </xdr:from>
    <xdr:to>
      <xdr:col>20</xdr:col>
      <xdr:colOff>823913</xdr:colOff>
      <xdr:row>55</xdr:row>
      <xdr:rowOff>2152651</xdr:rowOff>
    </xdr:to>
    <xdr:cxnSp macro="">
      <xdr:nvCxnSpPr>
        <xdr:cNvPr id="54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flipV="1">
          <a:off x="21297900" y="163877625"/>
          <a:ext cx="131302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56</xdr:row>
      <xdr:rowOff>1257300</xdr:rowOff>
    </xdr:from>
    <xdr:to>
      <xdr:col>20</xdr:col>
      <xdr:colOff>881063</xdr:colOff>
      <xdr:row>56</xdr:row>
      <xdr:rowOff>1257301</xdr:rowOff>
    </xdr:to>
    <xdr:cxnSp macro="">
      <xdr:nvCxnSpPr>
        <xdr:cNvPr id="55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V="1">
          <a:off x="21355050" y="167144700"/>
          <a:ext cx="131302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93784</xdr:colOff>
      <xdr:row>65</xdr:row>
      <xdr:rowOff>655515</xdr:rowOff>
    </xdr:from>
    <xdr:to>
      <xdr:col>20</xdr:col>
      <xdr:colOff>860547</xdr:colOff>
      <xdr:row>65</xdr:row>
      <xdr:rowOff>655516</xdr:rowOff>
    </xdr:to>
    <xdr:cxnSp macro="">
      <xdr:nvCxnSpPr>
        <xdr:cNvPr id="56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/>
      </xdr:nvCxnSpPr>
      <xdr:spPr>
        <a:xfrm flipV="1">
          <a:off x="21085419" y="148586092"/>
          <a:ext cx="1325916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12638943</xdr:colOff>
      <xdr:row>67</xdr:row>
      <xdr:rowOff>586154</xdr:rowOff>
    </xdr:from>
    <xdr:to>
      <xdr:col>18</xdr:col>
      <xdr:colOff>512885</xdr:colOff>
      <xdr:row>67</xdr:row>
      <xdr:rowOff>586154</xdr:rowOff>
    </xdr:to>
    <xdr:cxnSp macro="">
      <xdr:nvCxnSpPr>
        <xdr:cNvPr id="57" name="ลูกศรเชื่อมต่อแบบตรง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>
          <a:off x="22354443" y="145423304"/>
          <a:ext cx="10657742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1099038</xdr:colOff>
      <xdr:row>66</xdr:row>
      <xdr:rowOff>1025768</xdr:rowOff>
    </xdr:from>
    <xdr:to>
      <xdr:col>19</xdr:col>
      <xdr:colOff>1099037</xdr:colOff>
      <xdr:row>66</xdr:row>
      <xdr:rowOff>1025768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>
          <a:off x="24606738" y="143957918"/>
          <a:ext cx="10115549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109905</xdr:colOff>
      <xdr:row>68</xdr:row>
      <xdr:rowOff>659423</xdr:rowOff>
    </xdr:from>
    <xdr:to>
      <xdr:col>18</xdr:col>
      <xdr:colOff>659424</xdr:colOff>
      <xdr:row>68</xdr:row>
      <xdr:rowOff>659423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/>
      </xdr:nvCxnSpPr>
      <xdr:spPr>
        <a:xfrm>
          <a:off x="22493655" y="147401573"/>
          <a:ext cx="10665069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329712</xdr:colOff>
      <xdr:row>69</xdr:row>
      <xdr:rowOff>842596</xdr:rowOff>
    </xdr:from>
    <xdr:to>
      <xdr:col>15</xdr:col>
      <xdr:colOff>73270</xdr:colOff>
      <xdr:row>69</xdr:row>
      <xdr:rowOff>842596</xdr:rowOff>
    </xdr:to>
    <xdr:cxnSp macro="">
      <xdr:nvCxnSpPr>
        <xdr:cNvPr id="60" name="ลูกศรเชื่อมต่อแบบตรง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/>
      </xdr:nvCxnSpPr>
      <xdr:spPr>
        <a:xfrm>
          <a:off x="23837412" y="149489746"/>
          <a:ext cx="5363308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84</xdr:row>
      <xdr:rowOff>2444750</xdr:rowOff>
    </xdr:from>
    <xdr:to>
      <xdr:col>20</xdr:col>
      <xdr:colOff>976313</xdr:colOff>
      <xdr:row>84</xdr:row>
      <xdr:rowOff>2444751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25546050" y="95888175"/>
          <a:ext cx="13463588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152400</xdr:colOff>
      <xdr:row>91</xdr:row>
      <xdr:rowOff>2851150</xdr:rowOff>
    </xdr:from>
    <xdr:to>
      <xdr:col>20</xdr:col>
      <xdr:colOff>938213</xdr:colOff>
      <xdr:row>91</xdr:row>
      <xdr:rowOff>2851151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25507950" y="11836082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260350</xdr:colOff>
      <xdr:row>94</xdr:row>
      <xdr:rowOff>2101850</xdr:rowOff>
    </xdr:from>
    <xdr:to>
      <xdr:col>20</xdr:col>
      <xdr:colOff>1046163</xdr:colOff>
      <xdr:row>94</xdr:row>
      <xdr:rowOff>2101851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V="1">
          <a:off x="25615900" y="129070100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317500</xdr:colOff>
      <xdr:row>95</xdr:row>
      <xdr:rowOff>889000</xdr:rowOff>
    </xdr:from>
    <xdr:to>
      <xdr:col>20</xdr:col>
      <xdr:colOff>1103313</xdr:colOff>
      <xdr:row>95</xdr:row>
      <xdr:rowOff>889001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V="1">
          <a:off x="25673050" y="130352800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298450</xdr:colOff>
      <xdr:row>98</xdr:row>
      <xdr:rowOff>901700</xdr:rowOff>
    </xdr:from>
    <xdr:to>
      <xdr:col>20</xdr:col>
      <xdr:colOff>1084263</xdr:colOff>
      <xdr:row>98</xdr:row>
      <xdr:rowOff>901701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flipV="1">
          <a:off x="25654000" y="13207047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99</xdr:row>
      <xdr:rowOff>1670050</xdr:rowOff>
    </xdr:from>
    <xdr:to>
      <xdr:col>20</xdr:col>
      <xdr:colOff>942300</xdr:colOff>
      <xdr:row>99</xdr:row>
      <xdr:rowOff>1670051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28927425" y="13616305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298450</xdr:colOff>
      <xdr:row>100</xdr:row>
      <xdr:rowOff>1663700</xdr:rowOff>
    </xdr:from>
    <xdr:to>
      <xdr:col>20</xdr:col>
      <xdr:colOff>1126450</xdr:colOff>
      <xdr:row>100</xdr:row>
      <xdr:rowOff>1663701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flipV="1">
          <a:off x="29111575" y="144719675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101</xdr:row>
      <xdr:rowOff>1149350</xdr:rowOff>
    </xdr:from>
    <xdr:to>
      <xdr:col>20</xdr:col>
      <xdr:colOff>1056600</xdr:colOff>
      <xdr:row>101</xdr:row>
      <xdr:rowOff>1149351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flipV="1">
          <a:off x="29041725" y="146357975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209550</xdr:colOff>
      <xdr:row>112</xdr:row>
      <xdr:rowOff>1955800</xdr:rowOff>
    </xdr:from>
    <xdr:to>
      <xdr:col>20</xdr:col>
      <xdr:colOff>1037550</xdr:colOff>
      <xdr:row>112</xdr:row>
      <xdr:rowOff>1955801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flipV="1">
          <a:off x="29022675" y="16681450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203200</xdr:colOff>
      <xdr:row>113</xdr:row>
      <xdr:rowOff>2711450</xdr:rowOff>
    </xdr:from>
    <xdr:to>
      <xdr:col>20</xdr:col>
      <xdr:colOff>1031200</xdr:colOff>
      <xdr:row>113</xdr:row>
      <xdr:rowOff>2711451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 flipV="1">
          <a:off x="29016325" y="171389675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292100</xdr:colOff>
      <xdr:row>115</xdr:row>
      <xdr:rowOff>2038350</xdr:rowOff>
    </xdr:from>
    <xdr:to>
      <xdr:col>20</xdr:col>
      <xdr:colOff>1120100</xdr:colOff>
      <xdr:row>115</xdr:row>
      <xdr:rowOff>2038351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 flipV="1">
          <a:off x="29105225" y="17981295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118</xdr:row>
      <xdr:rowOff>2317750</xdr:rowOff>
    </xdr:from>
    <xdr:to>
      <xdr:col>20</xdr:col>
      <xdr:colOff>923250</xdr:colOff>
      <xdr:row>118</xdr:row>
      <xdr:rowOff>2317751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 flipV="1">
          <a:off x="28908375" y="19100800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119</xdr:row>
      <xdr:rowOff>2279650</xdr:rowOff>
    </xdr:from>
    <xdr:to>
      <xdr:col>20</xdr:col>
      <xdr:colOff>980400</xdr:colOff>
      <xdr:row>119</xdr:row>
      <xdr:rowOff>2279651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 flipV="1">
          <a:off x="28965525" y="19502755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177800</xdr:colOff>
      <xdr:row>120</xdr:row>
      <xdr:rowOff>1352550</xdr:rowOff>
    </xdr:from>
    <xdr:to>
      <xdr:col>20</xdr:col>
      <xdr:colOff>1005800</xdr:colOff>
      <xdr:row>120</xdr:row>
      <xdr:rowOff>1352551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flipV="1">
          <a:off x="28990925" y="19764375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107950</xdr:colOff>
      <xdr:row>121</xdr:row>
      <xdr:rowOff>1949450</xdr:rowOff>
    </xdr:from>
    <xdr:to>
      <xdr:col>20</xdr:col>
      <xdr:colOff>935950</xdr:colOff>
      <xdr:row>121</xdr:row>
      <xdr:rowOff>1949451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 flipV="1">
          <a:off x="28921075" y="201850625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177800</xdr:colOff>
      <xdr:row>15</xdr:row>
      <xdr:rowOff>1765300</xdr:rowOff>
    </xdr:from>
    <xdr:to>
      <xdr:col>20</xdr:col>
      <xdr:colOff>963613</xdr:colOff>
      <xdr:row>15</xdr:row>
      <xdr:rowOff>1765301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 flipV="1">
          <a:off x="25533350" y="1356677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279400</xdr:colOff>
      <xdr:row>22</xdr:row>
      <xdr:rowOff>882650</xdr:rowOff>
    </xdr:from>
    <xdr:to>
      <xdr:col>20</xdr:col>
      <xdr:colOff>1065213</xdr:colOff>
      <xdr:row>22</xdr:row>
      <xdr:rowOff>882651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 flipV="1">
          <a:off x="25634950" y="3560127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82550</xdr:colOff>
      <xdr:row>28</xdr:row>
      <xdr:rowOff>590550</xdr:rowOff>
    </xdr:from>
    <xdr:to>
      <xdr:col>20</xdr:col>
      <xdr:colOff>868363</xdr:colOff>
      <xdr:row>28</xdr:row>
      <xdr:rowOff>590551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 flipV="1">
          <a:off x="25450800" y="371348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260350</xdr:colOff>
      <xdr:row>34</xdr:row>
      <xdr:rowOff>800100</xdr:rowOff>
    </xdr:from>
    <xdr:to>
      <xdr:col>20</xdr:col>
      <xdr:colOff>1046163</xdr:colOff>
      <xdr:row>34</xdr:row>
      <xdr:rowOff>800101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 flipV="1">
          <a:off x="25615900" y="4083367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254000</xdr:colOff>
      <xdr:row>42</xdr:row>
      <xdr:rowOff>1270000</xdr:rowOff>
    </xdr:from>
    <xdr:to>
      <xdr:col>20</xdr:col>
      <xdr:colOff>1039813</xdr:colOff>
      <xdr:row>42</xdr:row>
      <xdr:rowOff>1270001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>
        <a:xfrm flipV="1">
          <a:off x="25609550" y="42913300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215900</xdr:colOff>
      <xdr:row>48</xdr:row>
      <xdr:rowOff>692150</xdr:rowOff>
    </xdr:from>
    <xdr:to>
      <xdr:col>20</xdr:col>
      <xdr:colOff>1001713</xdr:colOff>
      <xdr:row>48</xdr:row>
      <xdr:rowOff>692151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 flipV="1">
          <a:off x="25584150" y="591756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50800</xdr:colOff>
      <xdr:row>49</xdr:row>
      <xdr:rowOff>685800</xdr:rowOff>
    </xdr:from>
    <xdr:to>
      <xdr:col>20</xdr:col>
      <xdr:colOff>836613</xdr:colOff>
      <xdr:row>49</xdr:row>
      <xdr:rowOff>685801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 flipV="1">
          <a:off x="25419050" y="612648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12776200</xdr:colOff>
      <xdr:row>52</xdr:row>
      <xdr:rowOff>742950</xdr:rowOff>
    </xdr:from>
    <xdr:to>
      <xdr:col>20</xdr:col>
      <xdr:colOff>703263</xdr:colOff>
      <xdr:row>52</xdr:row>
      <xdr:rowOff>742951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 flipV="1">
          <a:off x="25285700" y="683704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228600</xdr:colOff>
      <xdr:row>57</xdr:row>
      <xdr:rowOff>768350</xdr:rowOff>
    </xdr:from>
    <xdr:to>
      <xdr:col>20</xdr:col>
      <xdr:colOff>1014413</xdr:colOff>
      <xdr:row>57</xdr:row>
      <xdr:rowOff>768351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 flipV="1">
          <a:off x="25596850" y="467106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127000</xdr:colOff>
      <xdr:row>58</xdr:row>
      <xdr:rowOff>603250</xdr:rowOff>
    </xdr:from>
    <xdr:to>
      <xdr:col>20</xdr:col>
      <xdr:colOff>912813</xdr:colOff>
      <xdr:row>58</xdr:row>
      <xdr:rowOff>603251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 flipV="1">
          <a:off x="25495250" y="492442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88900</xdr:colOff>
      <xdr:row>62</xdr:row>
      <xdr:rowOff>644525</xdr:rowOff>
    </xdr:from>
    <xdr:to>
      <xdr:col>20</xdr:col>
      <xdr:colOff>916900</xdr:colOff>
      <xdr:row>62</xdr:row>
      <xdr:rowOff>644526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>
        <a:xfrm flipV="1">
          <a:off x="28854400" y="101228525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254000</xdr:colOff>
      <xdr:row>63</xdr:row>
      <xdr:rowOff>762000</xdr:rowOff>
    </xdr:from>
    <xdr:to>
      <xdr:col>20</xdr:col>
      <xdr:colOff>1082000</xdr:colOff>
      <xdr:row>63</xdr:row>
      <xdr:rowOff>762001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 flipV="1">
          <a:off x="29067125" y="6865620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247650</xdr:colOff>
      <xdr:row>64</xdr:row>
      <xdr:rowOff>787400</xdr:rowOff>
    </xdr:from>
    <xdr:to>
      <xdr:col>20</xdr:col>
      <xdr:colOff>1075650</xdr:colOff>
      <xdr:row>64</xdr:row>
      <xdr:rowOff>787401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 flipV="1">
          <a:off x="29060775" y="7016750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146050</xdr:colOff>
      <xdr:row>65</xdr:row>
      <xdr:rowOff>749300</xdr:rowOff>
    </xdr:from>
    <xdr:to>
      <xdr:col>20</xdr:col>
      <xdr:colOff>931863</xdr:colOff>
      <xdr:row>65</xdr:row>
      <xdr:rowOff>749301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 flipV="1">
          <a:off x="25514300" y="597408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171450</xdr:colOff>
      <xdr:row>70</xdr:row>
      <xdr:rowOff>838200</xdr:rowOff>
    </xdr:from>
    <xdr:to>
      <xdr:col>20</xdr:col>
      <xdr:colOff>957263</xdr:colOff>
      <xdr:row>70</xdr:row>
      <xdr:rowOff>838201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>
        <a:xfrm flipV="1">
          <a:off x="25539700" y="680847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120650</xdr:colOff>
      <xdr:row>125</xdr:row>
      <xdr:rowOff>946150</xdr:rowOff>
    </xdr:from>
    <xdr:to>
      <xdr:col>20</xdr:col>
      <xdr:colOff>948650</xdr:colOff>
      <xdr:row>125</xdr:row>
      <xdr:rowOff>946151</xdr:rowOff>
    </xdr:to>
    <xdr:cxnSp macro="">
      <xdr:nvCxnSpPr>
        <xdr:cNvPr id="32" name="ลูกศรเชื่อมต่อแบบตรง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CxnSpPr/>
      </xdr:nvCxnSpPr>
      <xdr:spPr>
        <a:xfrm flipV="1">
          <a:off x="28933775" y="215563450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131</xdr:row>
      <xdr:rowOff>2095500</xdr:rowOff>
    </xdr:from>
    <xdr:to>
      <xdr:col>20</xdr:col>
      <xdr:colOff>865500</xdr:colOff>
      <xdr:row>131</xdr:row>
      <xdr:rowOff>2095501</xdr:rowOff>
    </xdr:to>
    <xdr:cxnSp macro="">
      <xdr:nvCxnSpPr>
        <xdr:cNvPr id="3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 flipV="1">
          <a:off x="25546050" y="234286425"/>
          <a:ext cx="1335277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133</xdr:row>
      <xdr:rowOff>1809750</xdr:rowOff>
    </xdr:from>
    <xdr:to>
      <xdr:col>20</xdr:col>
      <xdr:colOff>939000</xdr:colOff>
      <xdr:row>133</xdr:row>
      <xdr:rowOff>1809751</xdr:rowOff>
    </xdr:to>
    <xdr:cxnSp macro="">
      <xdr:nvCxnSpPr>
        <xdr:cNvPr id="34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/>
      </xdr:nvCxnSpPr>
      <xdr:spPr>
        <a:xfrm flipV="1">
          <a:off x="25355550" y="238210725"/>
          <a:ext cx="1361677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134</xdr:row>
      <xdr:rowOff>1619250</xdr:rowOff>
    </xdr:from>
    <xdr:to>
      <xdr:col>20</xdr:col>
      <xdr:colOff>843750</xdr:colOff>
      <xdr:row>134</xdr:row>
      <xdr:rowOff>1619251</xdr:rowOff>
    </xdr:to>
    <xdr:cxnSp macro="">
      <xdr:nvCxnSpPr>
        <xdr:cNvPr id="35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/>
      </xdr:nvCxnSpPr>
      <xdr:spPr>
        <a:xfrm flipV="1">
          <a:off x="25355550" y="242516025"/>
          <a:ext cx="1352152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135</xdr:row>
      <xdr:rowOff>1428750</xdr:rowOff>
    </xdr:from>
    <xdr:to>
      <xdr:col>20</xdr:col>
      <xdr:colOff>675000</xdr:colOff>
      <xdr:row>135</xdr:row>
      <xdr:rowOff>1428751</xdr:rowOff>
    </xdr:to>
    <xdr:cxnSp macro="">
      <xdr:nvCxnSpPr>
        <xdr:cNvPr id="36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/>
      </xdr:nvCxnSpPr>
      <xdr:spPr>
        <a:xfrm flipV="1">
          <a:off x="25355550" y="244963950"/>
          <a:ext cx="1335277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136</xdr:row>
      <xdr:rowOff>2857500</xdr:rowOff>
    </xdr:from>
    <xdr:to>
      <xdr:col>20</xdr:col>
      <xdr:colOff>845250</xdr:colOff>
      <xdr:row>136</xdr:row>
      <xdr:rowOff>2857501</xdr:rowOff>
    </xdr:to>
    <xdr:cxnSp macro="">
      <xdr:nvCxnSpPr>
        <xdr:cNvPr id="37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/>
      </xdr:nvCxnSpPr>
      <xdr:spPr>
        <a:xfrm flipV="1">
          <a:off x="25355550" y="248735850"/>
          <a:ext cx="1352302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137</xdr:row>
      <xdr:rowOff>1143000</xdr:rowOff>
    </xdr:from>
    <xdr:to>
      <xdr:col>20</xdr:col>
      <xdr:colOff>750000</xdr:colOff>
      <xdr:row>137</xdr:row>
      <xdr:rowOff>1143001</xdr:rowOff>
    </xdr:to>
    <xdr:cxnSp macro="">
      <xdr:nvCxnSpPr>
        <xdr:cNvPr id="38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/>
      </xdr:nvCxnSpPr>
      <xdr:spPr>
        <a:xfrm flipV="1">
          <a:off x="25355550" y="252231525"/>
          <a:ext cx="134277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138</xdr:row>
      <xdr:rowOff>2047875</xdr:rowOff>
    </xdr:from>
    <xdr:to>
      <xdr:col>20</xdr:col>
      <xdr:colOff>750000</xdr:colOff>
      <xdr:row>138</xdr:row>
      <xdr:rowOff>2047876</xdr:rowOff>
    </xdr:to>
    <xdr:cxnSp macro="">
      <xdr:nvCxnSpPr>
        <xdr:cNvPr id="39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/>
      </xdr:nvCxnSpPr>
      <xdr:spPr>
        <a:xfrm flipV="1">
          <a:off x="25355550" y="254279400"/>
          <a:ext cx="1342777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140</xdr:row>
      <xdr:rowOff>1762125</xdr:rowOff>
    </xdr:from>
    <xdr:to>
      <xdr:col>20</xdr:col>
      <xdr:colOff>750000</xdr:colOff>
      <xdr:row>140</xdr:row>
      <xdr:rowOff>1762126</xdr:rowOff>
    </xdr:to>
    <xdr:cxnSp macro="">
      <xdr:nvCxnSpPr>
        <xdr:cNvPr id="40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CxnSpPr/>
      </xdr:nvCxnSpPr>
      <xdr:spPr>
        <a:xfrm flipV="1">
          <a:off x="25355550" y="256441575"/>
          <a:ext cx="134277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139</xdr:row>
      <xdr:rowOff>1714500</xdr:rowOff>
    </xdr:from>
    <xdr:to>
      <xdr:col>20</xdr:col>
      <xdr:colOff>750000</xdr:colOff>
      <xdr:row>139</xdr:row>
      <xdr:rowOff>1714501</xdr:rowOff>
    </xdr:to>
    <xdr:cxnSp macro="">
      <xdr:nvCxnSpPr>
        <xdr:cNvPr id="41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CxnSpPr/>
      </xdr:nvCxnSpPr>
      <xdr:spPr>
        <a:xfrm flipV="1">
          <a:off x="25355550" y="256441575"/>
          <a:ext cx="134277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142</xdr:row>
      <xdr:rowOff>1381125</xdr:rowOff>
    </xdr:from>
    <xdr:to>
      <xdr:col>20</xdr:col>
      <xdr:colOff>702375</xdr:colOff>
      <xdr:row>142</xdr:row>
      <xdr:rowOff>1381126</xdr:rowOff>
    </xdr:to>
    <xdr:cxnSp macro="">
      <xdr:nvCxnSpPr>
        <xdr:cNvPr id="42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CxnSpPr/>
      </xdr:nvCxnSpPr>
      <xdr:spPr>
        <a:xfrm flipV="1">
          <a:off x="25355550" y="256441575"/>
          <a:ext cx="13380150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143</xdr:row>
      <xdr:rowOff>1238250</xdr:rowOff>
    </xdr:from>
    <xdr:to>
      <xdr:col>20</xdr:col>
      <xdr:colOff>702375</xdr:colOff>
      <xdr:row>143</xdr:row>
      <xdr:rowOff>1238251</xdr:rowOff>
    </xdr:to>
    <xdr:cxnSp macro="">
      <xdr:nvCxnSpPr>
        <xdr:cNvPr id="4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/>
      </xdr:nvCxnSpPr>
      <xdr:spPr>
        <a:xfrm flipV="1">
          <a:off x="25355550" y="256441575"/>
          <a:ext cx="13380150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145</xdr:row>
      <xdr:rowOff>1476375</xdr:rowOff>
    </xdr:from>
    <xdr:to>
      <xdr:col>20</xdr:col>
      <xdr:colOff>559500</xdr:colOff>
      <xdr:row>145</xdr:row>
      <xdr:rowOff>1476376</xdr:rowOff>
    </xdr:to>
    <xdr:cxnSp macro="">
      <xdr:nvCxnSpPr>
        <xdr:cNvPr id="44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CxnSpPr/>
      </xdr:nvCxnSpPr>
      <xdr:spPr>
        <a:xfrm flipV="1">
          <a:off x="25355550" y="256441575"/>
          <a:ext cx="132372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144</xdr:row>
      <xdr:rowOff>1285875</xdr:rowOff>
    </xdr:from>
    <xdr:to>
      <xdr:col>20</xdr:col>
      <xdr:colOff>750000</xdr:colOff>
      <xdr:row>144</xdr:row>
      <xdr:rowOff>1285876</xdr:rowOff>
    </xdr:to>
    <xdr:cxnSp macro="">
      <xdr:nvCxnSpPr>
        <xdr:cNvPr id="45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/>
      </xdr:nvCxnSpPr>
      <xdr:spPr>
        <a:xfrm flipV="1">
          <a:off x="25355550" y="256441575"/>
          <a:ext cx="134277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147</xdr:row>
      <xdr:rowOff>1238250</xdr:rowOff>
    </xdr:from>
    <xdr:to>
      <xdr:col>20</xdr:col>
      <xdr:colOff>865500</xdr:colOff>
      <xdr:row>147</xdr:row>
      <xdr:rowOff>1238251</xdr:rowOff>
    </xdr:to>
    <xdr:cxnSp macro="">
      <xdr:nvCxnSpPr>
        <xdr:cNvPr id="46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CxnSpPr/>
      </xdr:nvCxnSpPr>
      <xdr:spPr>
        <a:xfrm flipV="1">
          <a:off x="25546050" y="256441575"/>
          <a:ext cx="133527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150</xdr:row>
      <xdr:rowOff>1762125</xdr:rowOff>
    </xdr:from>
    <xdr:to>
      <xdr:col>20</xdr:col>
      <xdr:colOff>892875</xdr:colOff>
      <xdr:row>150</xdr:row>
      <xdr:rowOff>1762126</xdr:rowOff>
    </xdr:to>
    <xdr:cxnSp macro="">
      <xdr:nvCxnSpPr>
        <xdr:cNvPr id="47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/>
      </xdr:nvCxnSpPr>
      <xdr:spPr>
        <a:xfrm flipV="1">
          <a:off x="25355550" y="258203700"/>
          <a:ext cx="1357065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151</xdr:row>
      <xdr:rowOff>2667000</xdr:rowOff>
    </xdr:from>
    <xdr:to>
      <xdr:col>20</xdr:col>
      <xdr:colOff>1108500</xdr:colOff>
      <xdr:row>151</xdr:row>
      <xdr:rowOff>2667001</xdr:rowOff>
    </xdr:to>
    <xdr:cxnSp macro="">
      <xdr:nvCxnSpPr>
        <xdr:cNvPr id="48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 flipV="1">
          <a:off x="25355550" y="261318375"/>
          <a:ext cx="137862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152</xdr:row>
      <xdr:rowOff>2333625</xdr:rowOff>
    </xdr:from>
    <xdr:to>
      <xdr:col>21</xdr:col>
      <xdr:colOff>13125</xdr:colOff>
      <xdr:row>152</xdr:row>
      <xdr:rowOff>2333626</xdr:rowOff>
    </xdr:to>
    <xdr:cxnSp macro="">
      <xdr:nvCxnSpPr>
        <xdr:cNvPr id="49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V="1">
          <a:off x="25403175" y="263652000"/>
          <a:ext cx="137958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12811125</xdr:colOff>
      <xdr:row>154</xdr:row>
      <xdr:rowOff>1127125</xdr:rowOff>
    </xdr:from>
    <xdr:to>
      <xdr:col>20</xdr:col>
      <xdr:colOff>1060875</xdr:colOff>
      <xdr:row>154</xdr:row>
      <xdr:rowOff>1127126</xdr:rowOff>
    </xdr:to>
    <xdr:cxnSp macro="">
      <xdr:nvCxnSpPr>
        <xdr:cNvPr id="50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CxnSpPr/>
      </xdr:nvCxnSpPr>
      <xdr:spPr>
        <a:xfrm flipV="1">
          <a:off x="25320625" y="240172875"/>
          <a:ext cx="136815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12827000</xdr:colOff>
      <xdr:row>155</xdr:row>
      <xdr:rowOff>1428750</xdr:rowOff>
    </xdr:from>
    <xdr:to>
      <xdr:col>20</xdr:col>
      <xdr:colOff>1076750</xdr:colOff>
      <xdr:row>155</xdr:row>
      <xdr:rowOff>1428751</xdr:rowOff>
    </xdr:to>
    <xdr:cxnSp macro="">
      <xdr:nvCxnSpPr>
        <xdr:cNvPr id="51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V="1">
          <a:off x="25336500" y="243967000"/>
          <a:ext cx="136815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79375</xdr:colOff>
      <xdr:row>69</xdr:row>
      <xdr:rowOff>730250</xdr:rowOff>
    </xdr:from>
    <xdr:to>
      <xdr:col>20</xdr:col>
      <xdr:colOff>865188</xdr:colOff>
      <xdr:row>69</xdr:row>
      <xdr:rowOff>730251</xdr:rowOff>
    </xdr:to>
    <xdr:cxnSp macro="">
      <xdr:nvCxnSpPr>
        <xdr:cNvPr id="52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CxnSpPr/>
      </xdr:nvCxnSpPr>
      <xdr:spPr>
        <a:xfrm flipV="1">
          <a:off x="25447625" y="648652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83</xdr:row>
      <xdr:rowOff>793750</xdr:rowOff>
    </xdr:from>
    <xdr:to>
      <xdr:col>20</xdr:col>
      <xdr:colOff>928688</xdr:colOff>
      <xdr:row>83</xdr:row>
      <xdr:rowOff>793751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V="1">
          <a:off x="25511125" y="739140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90</xdr:row>
      <xdr:rowOff>1381125</xdr:rowOff>
    </xdr:from>
    <xdr:to>
      <xdr:col>20</xdr:col>
      <xdr:colOff>928688</xdr:colOff>
      <xdr:row>90</xdr:row>
      <xdr:rowOff>1381126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CxnSpPr/>
      </xdr:nvCxnSpPr>
      <xdr:spPr>
        <a:xfrm flipV="1">
          <a:off x="25498425" y="11446192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89</xdr:row>
      <xdr:rowOff>1428750</xdr:rowOff>
    </xdr:from>
    <xdr:to>
      <xdr:col>20</xdr:col>
      <xdr:colOff>881063</xdr:colOff>
      <xdr:row>89</xdr:row>
      <xdr:rowOff>1428751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CxnSpPr/>
      </xdr:nvCxnSpPr>
      <xdr:spPr>
        <a:xfrm flipV="1">
          <a:off x="25450800" y="11107102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87</xdr:row>
      <xdr:rowOff>555625</xdr:rowOff>
    </xdr:from>
    <xdr:to>
      <xdr:col>20</xdr:col>
      <xdr:colOff>881063</xdr:colOff>
      <xdr:row>87</xdr:row>
      <xdr:rowOff>555626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CxnSpPr/>
      </xdr:nvCxnSpPr>
      <xdr:spPr>
        <a:xfrm flipV="1">
          <a:off x="25463500" y="80629125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63500</xdr:colOff>
      <xdr:row>86</xdr:row>
      <xdr:rowOff>635000</xdr:rowOff>
    </xdr:from>
    <xdr:to>
      <xdr:col>20</xdr:col>
      <xdr:colOff>849313</xdr:colOff>
      <xdr:row>86</xdr:row>
      <xdr:rowOff>635001</xdr:rowOff>
    </xdr:to>
    <xdr:cxnSp macro="">
      <xdr:nvCxnSpPr>
        <xdr:cNvPr id="57" name="ลูกศรเชื่อมต่อแบบตรง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CxnSpPr/>
      </xdr:nvCxnSpPr>
      <xdr:spPr>
        <a:xfrm flipV="1">
          <a:off x="25431750" y="799782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88</xdr:row>
      <xdr:rowOff>492125</xdr:rowOff>
    </xdr:from>
    <xdr:to>
      <xdr:col>20</xdr:col>
      <xdr:colOff>1008063</xdr:colOff>
      <xdr:row>88</xdr:row>
      <xdr:rowOff>492126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/>
      </xdr:nvCxnSpPr>
      <xdr:spPr>
        <a:xfrm flipV="1">
          <a:off x="25590500" y="82692875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84</xdr:row>
      <xdr:rowOff>0</xdr:rowOff>
    </xdr:from>
    <xdr:to>
      <xdr:col>20</xdr:col>
      <xdr:colOff>785813</xdr:colOff>
      <xdr:row>84</xdr:row>
      <xdr:rowOff>1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CxnSpPr/>
      </xdr:nvCxnSpPr>
      <xdr:spPr>
        <a:xfrm flipV="1">
          <a:off x="25355550" y="95888175"/>
          <a:ext cx="13463588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84</xdr:row>
      <xdr:rowOff>0</xdr:rowOff>
    </xdr:from>
    <xdr:to>
      <xdr:col>20</xdr:col>
      <xdr:colOff>785813</xdr:colOff>
      <xdr:row>84</xdr:row>
      <xdr:rowOff>1</xdr:rowOff>
    </xdr:to>
    <xdr:cxnSp macro="">
      <xdr:nvCxnSpPr>
        <xdr:cNvPr id="60" name="ลูกศรเชื่อมต่อแบบตรง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25355550" y="95888175"/>
          <a:ext cx="13463588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84</xdr:row>
      <xdr:rowOff>0</xdr:rowOff>
    </xdr:from>
    <xdr:to>
      <xdr:col>20</xdr:col>
      <xdr:colOff>785813</xdr:colOff>
      <xdr:row>84</xdr:row>
      <xdr:rowOff>1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V="1">
          <a:off x="25355550" y="95888175"/>
          <a:ext cx="13463588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63500</xdr:colOff>
      <xdr:row>85</xdr:row>
      <xdr:rowOff>571500</xdr:rowOff>
    </xdr:from>
    <xdr:to>
      <xdr:col>20</xdr:col>
      <xdr:colOff>849313</xdr:colOff>
      <xdr:row>85</xdr:row>
      <xdr:rowOff>571501</xdr:rowOff>
    </xdr:to>
    <xdr:cxnSp macro="">
      <xdr:nvCxnSpPr>
        <xdr:cNvPr id="62" name="ลูกศรเชื่อมต่อแบบตรง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 flipV="1">
          <a:off x="25431750" y="775017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57150</xdr:colOff>
      <xdr:row>66</xdr:row>
      <xdr:rowOff>615950</xdr:rowOff>
    </xdr:from>
    <xdr:to>
      <xdr:col>20</xdr:col>
      <xdr:colOff>885150</xdr:colOff>
      <xdr:row>66</xdr:row>
      <xdr:rowOff>615951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/>
      </xdr:nvCxnSpPr>
      <xdr:spPr>
        <a:xfrm flipV="1">
          <a:off x="28854400" y="63322200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102</xdr:row>
      <xdr:rowOff>952500</xdr:rowOff>
    </xdr:from>
    <xdr:to>
      <xdr:col>21</xdr:col>
      <xdr:colOff>47625</xdr:colOff>
      <xdr:row>102</xdr:row>
      <xdr:rowOff>952500</xdr:rowOff>
    </xdr:to>
    <xdr:cxnSp macro="">
      <xdr:nvCxnSpPr>
        <xdr:cNvPr id="64" name="ลูกศรเชื่อมต่อแบบตรง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CxnSpPr/>
      </xdr:nvCxnSpPr>
      <xdr:spPr>
        <a:xfrm>
          <a:off x="25479375" y="148018500"/>
          <a:ext cx="136683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103</xdr:row>
      <xdr:rowOff>1000125</xdr:rowOff>
    </xdr:from>
    <xdr:to>
      <xdr:col>21</xdr:col>
      <xdr:colOff>47625</xdr:colOff>
      <xdr:row>103</xdr:row>
      <xdr:rowOff>1000125</xdr:rowOff>
    </xdr:to>
    <xdr:cxnSp macro="">
      <xdr:nvCxnSpPr>
        <xdr:cNvPr id="80" name="ลูกศรเชื่อมต่อแบบตรง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CxnSpPr/>
      </xdr:nvCxnSpPr>
      <xdr:spPr>
        <a:xfrm>
          <a:off x="25479375" y="149923500"/>
          <a:ext cx="136683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104</xdr:row>
      <xdr:rowOff>809625</xdr:rowOff>
    </xdr:from>
    <xdr:to>
      <xdr:col>21</xdr:col>
      <xdr:colOff>0</xdr:colOff>
      <xdr:row>104</xdr:row>
      <xdr:rowOff>809625</xdr:rowOff>
    </xdr:to>
    <xdr:cxnSp macro="">
      <xdr:nvCxnSpPr>
        <xdr:cNvPr id="81" name="ลูกศรเชื่อมต่อแบบตรง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CxnSpPr/>
      </xdr:nvCxnSpPr>
      <xdr:spPr>
        <a:xfrm>
          <a:off x="25431750" y="151590375"/>
          <a:ext cx="136683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12763500</xdr:colOff>
      <xdr:row>105</xdr:row>
      <xdr:rowOff>809625</xdr:rowOff>
    </xdr:from>
    <xdr:to>
      <xdr:col>20</xdr:col>
      <xdr:colOff>1000125</xdr:colOff>
      <xdr:row>105</xdr:row>
      <xdr:rowOff>809625</xdr:rowOff>
    </xdr:to>
    <xdr:cxnSp macro="">
      <xdr:nvCxnSpPr>
        <xdr:cNvPr id="82" name="ลูกศรเชื่อมต่อแบบตรง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CxnSpPr/>
      </xdr:nvCxnSpPr>
      <xdr:spPr>
        <a:xfrm>
          <a:off x="25288875" y="153447750"/>
          <a:ext cx="136683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106</xdr:row>
      <xdr:rowOff>714375</xdr:rowOff>
    </xdr:from>
    <xdr:to>
      <xdr:col>21</xdr:col>
      <xdr:colOff>0</xdr:colOff>
      <xdr:row>106</xdr:row>
      <xdr:rowOff>714375</xdr:rowOff>
    </xdr:to>
    <xdr:cxnSp macro="">
      <xdr:nvCxnSpPr>
        <xdr:cNvPr id="83" name="ลูกศรเชื่อมต่อแบบตรง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CxnSpPr/>
      </xdr:nvCxnSpPr>
      <xdr:spPr>
        <a:xfrm>
          <a:off x="25431750" y="155209875"/>
          <a:ext cx="13668375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114</xdr:row>
      <xdr:rowOff>1079500</xdr:rowOff>
    </xdr:from>
    <xdr:to>
      <xdr:col>14</xdr:col>
      <xdr:colOff>1047750</xdr:colOff>
      <xdr:row>114</xdr:row>
      <xdr:rowOff>1079500</xdr:rowOff>
    </xdr:to>
    <xdr:cxnSp macro="">
      <xdr:nvCxnSpPr>
        <xdr:cNvPr id="102" name="ลูกศรเชื่อมต่อแบบตรง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>
          <a:off x="28797250" y="226218750"/>
          <a:ext cx="333375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116</xdr:row>
      <xdr:rowOff>1047750</xdr:rowOff>
    </xdr:from>
    <xdr:to>
      <xdr:col>20</xdr:col>
      <xdr:colOff>1095375</xdr:colOff>
      <xdr:row>116</xdr:row>
      <xdr:rowOff>1047750</xdr:rowOff>
    </xdr:to>
    <xdr:cxnSp macro="">
      <xdr:nvCxnSpPr>
        <xdr:cNvPr id="108" name="ลูกศรเชื่อมต่อแบบตรง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>
          <a:off x="29956125" y="183451500"/>
          <a:ext cx="9096375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1079500</xdr:colOff>
      <xdr:row>117</xdr:row>
      <xdr:rowOff>666750</xdr:rowOff>
    </xdr:from>
    <xdr:to>
      <xdr:col>12</xdr:col>
      <xdr:colOff>1127125</xdr:colOff>
      <xdr:row>117</xdr:row>
      <xdr:rowOff>666750</xdr:rowOff>
    </xdr:to>
    <xdr:cxnSp macro="">
      <xdr:nvCxnSpPr>
        <xdr:cNvPr id="110" name="ลูกศรเชื่อมต่อแบบตรง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CxnSpPr/>
      </xdr:nvCxnSpPr>
      <xdr:spPr>
        <a:xfrm>
          <a:off x="28733750" y="235775500"/>
          <a:ext cx="1190625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285750</xdr:colOff>
      <xdr:row>126</xdr:row>
      <xdr:rowOff>1857375</xdr:rowOff>
    </xdr:from>
    <xdr:to>
      <xdr:col>20</xdr:col>
      <xdr:colOff>1113750</xdr:colOff>
      <xdr:row>126</xdr:row>
      <xdr:rowOff>1857376</xdr:rowOff>
    </xdr:to>
    <xdr:cxnSp macro="">
      <xdr:nvCxnSpPr>
        <xdr:cNvPr id="111" name="ลูกศรเชื่อมต่อแบบตรง 11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CxnSpPr/>
      </xdr:nvCxnSpPr>
      <xdr:spPr>
        <a:xfrm flipV="1">
          <a:off x="29098875" y="219122625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31750</xdr:colOff>
      <xdr:row>71</xdr:row>
      <xdr:rowOff>857250</xdr:rowOff>
    </xdr:from>
    <xdr:to>
      <xdr:col>15</xdr:col>
      <xdr:colOff>2095500</xdr:colOff>
      <xdr:row>71</xdr:row>
      <xdr:rowOff>857250</xdr:rowOff>
    </xdr:to>
    <xdr:cxnSp macro="">
      <xdr:nvCxnSpPr>
        <xdr:cNvPr id="79" name="ลูกศรเชื่อมต่อแบบตรง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CxnSpPr/>
      </xdr:nvCxnSpPr>
      <xdr:spPr>
        <a:xfrm>
          <a:off x="27178000" y="77666850"/>
          <a:ext cx="12922250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1054100</xdr:colOff>
      <xdr:row>72</xdr:row>
      <xdr:rowOff>793750</xdr:rowOff>
    </xdr:from>
    <xdr:to>
      <xdr:col>15</xdr:col>
      <xdr:colOff>1111250</xdr:colOff>
      <xdr:row>72</xdr:row>
      <xdr:rowOff>793750</xdr:rowOff>
    </xdr:to>
    <xdr:cxnSp macro="">
      <xdr:nvCxnSpPr>
        <xdr:cNvPr id="85" name="ลูกศรเชื่อมต่อแบบตรง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CxnSpPr/>
      </xdr:nvCxnSpPr>
      <xdr:spPr>
        <a:xfrm>
          <a:off x="29851350" y="72739250"/>
          <a:ext cx="3486150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31750</xdr:colOff>
      <xdr:row>73</xdr:row>
      <xdr:rowOff>857250</xdr:rowOff>
    </xdr:from>
    <xdr:to>
      <xdr:col>13</xdr:col>
      <xdr:colOff>190500</xdr:colOff>
      <xdr:row>73</xdr:row>
      <xdr:rowOff>857250</xdr:rowOff>
    </xdr:to>
    <xdr:cxnSp macro="">
      <xdr:nvCxnSpPr>
        <xdr:cNvPr id="86" name="ลูกศรเชื่อมต่อแบบตรง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CxnSpPr/>
      </xdr:nvCxnSpPr>
      <xdr:spPr>
        <a:xfrm>
          <a:off x="27178000" y="81114900"/>
          <a:ext cx="6673850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127000</xdr:colOff>
      <xdr:row>74</xdr:row>
      <xdr:rowOff>539750</xdr:rowOff>
    </xdr:from>
    <xdr:to>
      <xdr:col>20</xdr:col>
      <xdr:colOff>912813</xdr:colOff>
      <xdr:row>74</xdr:row>
      <xdr:rowOff>539751</xdr:rowOff>
    </xdr:to>
    <xdr:cxnSp macro="">
      <xdr:nvCxnSpPr>
        <xdr:cNvPr id="87" name="ลูกศรเชื่อมต่อแบบตรง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CxnSpPr/>
      </xdr:nvCxnSpPr>
      <xdr:spPr>
        <a:xfrm flipV="1">
          <a:off x="25495250" y="754062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75</xdr:row>
      <xdr:rowOff>603250</xdr:rowOff>
    </xdr:from>
    <xdr:to>
      <xdr:col>20</xdr:col>
      <xdr:colOff>1008063</xdr:colOff>
      <xdr:row>75</xdr:row>
      <xdr:rowOff>603251</xdr:rowOff>
    </xdr:to>
    <xdr:cxnSp macro="">
      <xdr:nvCxnSpPr>
        <xdr:cNvPr id="88" name="ลูกศรเชื่อมต่อแบบตรง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CxnSpPr/>
      </xdr:nvCxnSpPr>
      <xdr:spPr>
        <a:xfrm flipV="1">
          <a:off x="25590500" y="769302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76</xdr:row>
      <xdr:rowOff>793750</xdr:rowOff>
    </xdr:from>
    <xdr:to>
      <xdr:col>16</xdr:col>
      <xdr:colOff>57150</xdr:colOff>
      <xdr:row>76</xdr:row>
      <xdr:rowOff>793750</xdr:rowOff>
    </xdr:to>
    <xdr:cxnSp macro="">
      <xdr:nvCxnSpPr>
        <xdr:cNvPr id="89" name="ลูกศรเชื่อมต่อแบบตรง 8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CxnSpPr/>
      </xdr:nvCxnSpPr>
      <xdr:spPr>
        <a:xfrm>
          <a:off x="29940250" y="78581250"/>
          <a:ext cx="3486150" cy="0"/>
        </a:xfrm>
        <a:prstGeom prst="straightConnector1">
          <a:avLst/>
        </a:prstGeom>
        <a:ln w="571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698500</xdr:rowOff>
    </xdr:from>
    <xdr:to>
      <xdr:col>12</xdr:col>
      <xdr:colOff>1047750</xdr:colOff>
      <xdr:row>23</xdr:row>
      <xdr:rowOff>698500</xdr:rowOff>
    </xdr:to>
    <xdr:cxnSp macro="">
      <xdr:nvCxnSpPr>
        <xdr:cNvPr id="91" name="ลูกศรเชื่อมต่อแบบตรง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/>
      </xdr:nvCxnSpPr>
      <xdr:spPr>
        <a:xfrm>
          <a:off x="25368250" y="30829250"/>
          <a:ext cx="447675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24</xdr:row>
      <xdr:rowOff>571500</xdr:rowOff>
    </xdr:from>
    <xdr:to>
      <xdr:col>13</xdr:col>
      <xdr:colOff>0</xdr:colOff>
      <xdr:row>24</xdr:row>
      <xdr:rowOff>571500</xdr:rowOff>
    </xdr:to>
    <xdr:cxnSp macro="">
      <xdr:nvCxnSpPr>
        <xdr:cNvPr id="97" name="ลูกศรเชื่อมต่อแบบตรง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CxnSpPr/>
      </xdr:nvCxnSpPr>
      <xdr:spPr>
        <a:xfrm>
          <a:off x="25400000" y="32099250"/>
          <a:ext cx="454025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25</xdr:row>
      <xdr:rowOff>698500</xdr:rowOff>
    </xdr:from>
    <xdr:to>
      <xdr:col>11</xdr:col>
      <xdr:colOff>1111250</xdr:colOff>
      <xdr:row>25</xdr:row>
      <xdr:rowOff>698500</xdr:rowOff>
    </xdr:to>
    <xdr:cxnSp macro="">
      <xdr:nvCxnSpPr>
        <xdr:cNvPr id="96" name="ลูกศรเชื่อมต่อแบบตรง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CxnSpPr/>
      </xdr:nvCxnSpPr>
      <xdr:spPr>
        <a:xfrm>
          <a:off x="25400000" y="33496250"/>
          <a:ext cx="3365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26</xdr:row>
      <xdr:rowOff>571500</xdr:rowOff>
    </xdr:from>
    <xdr:to>
      <xdr:col>11</xdr:col>
      <xdr:colOff>1079500</xdr:colOff>
      <xdr:row>26</xdr:row>
      <xdr:rowOff>571500</xdr:rowOff>
    </xdr:to>
    <xdr:cxnSp macro="">
      <xdr:nvCxnSpPr>
        <xdr:cNvPr id="103" name="ลูกศรเชื่อมต่อแบบตรง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CxnSpPr/>
      </xdr:nvCxnSpPr>
      <xdr:spPr>
        <a:xfrm>
          <a:off x="25368250" y="34639250"/>
          <a:ext cx="3365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12827000</xdr:colOff>
      <xdr:row>27</xdr:row>
      <xdr:rowOff>349250</xdr:rowOff>
    </xdr:from>
    <xdr:to>
      <xdr:col>11</xdr:col>
      <xdr:colOff>1047750</xdr:colOff>
      <xdr:row>27</xdr:row>
      <xdr:rowOff>349250</xdr:rowOff>
    </xdr:to>
    <xdr:cxnSp macro="">
      <xdr:nvCxnSpPr>
        <xdr:cNvPr id="104" name="ลูกศรเชื่อมต่อแบบตรง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CxnSpPr/>
      </xdr:nvCxnSpPr>
      <xdr:spPr>
        <a:xfrm>
          <a:off x="25336500" y="38195250"/>
          <a:ext cx="3365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63500</xdr:colOff>
      <xdr:row>67</xdr:row>
      <xdr:rowOff>952500</xdr:rowOff>
    </xdr:from>
    <xdr:to>
      <xdr:col>17</xdr:col>
      <xdr:colOff>891500</xdr:colOff>
      <xdr:row>67</xdr:row>
      <xdr:rowOff>952501</xdr:rowOff>
    </xdr:to>
    <xdr:cxnSp macro="">
      <xdr:nvCxnSpPr>
        <xdr:cNvPr id="90" name="ลูกศรเชื่อมต่อแบบตรง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CxnSpPr/>
      </xdr:nvCxnSpPr>
      <xdr:spPr>
        <a:xfrm flipV="1">
          <a:off x="25431750" y="78581250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68</xdr:row>
      <xdr:rowOff>889000</xdr:rowOff>
    </xdr:from>
    <xdr:to>
      <xdr:col>17</xdr:col>
      <xdr:colOff>923250</xdr:colOff>
      <xdr:row>68</xdr:row>
      <xdr:rowOff>889001</xdr:rowOff>
    </xdr:to>
    <xdr:cxnSp macro="">
      <xdr:nvCxnSpPr>
        <xdr:cNvPr id="92" name="ลูกศรเชื่อมต่อแบบตรง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CxnSpPr/>
      </xdr:nvCxnSpPr>
      <xdr:spPr>
        <a:xfrm flipV="1">
          <a:off x="25463500" y="80295750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61</xdr:row>
      <xdr:rowOff>508000</xdr:rowOff>
    </xdr:from>
    <xdr:to>
      <xdr:col>17</xdr:col>
      <xdr:colOff>923250</xdr:colOff>
      <xdr:row>61</xdr:row>
      <xdr:rowOff>508001</xdr:rowOff>
    </xdr:to>
    <xdr:cxnSp macro="">
      <xdr:nvCxnSpPr>
        <xdr:cNvPr id="93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CxnSpPr/>
      </xdr:nvCxnSpPr>
      <xdr:spPr>
        <a:xfrm flipV="1">
          <a:off x="25463500" y="70008750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1031896</xdr:colOff>
      <xdr:row>127</xdr:row>
      <xdr:rowOff>1179905</xdr:rowOff>
    </xdr:from>
    <xdr:to>
      <xdr:col>20</xdr:col>
      <xdr:colOff>990584</xdr:colOff>
      <xdr:row>127</xdr:row>
      <xdr:rowOff>1587499</xdr:rowOff>
    </xdr:to>
    <xdr:pic>
      <xdr:nvPicPr>
        <xdr:cNvPr id="66" name="รูปภาพ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00146" y="234097905"/>
          <a:ext cx="12531688" cy="407594"/>
        </a:xfrm>
        <a:prstGeom prst="rect">
          <a:avLst/>
        </a:prstGeom>
      </xdr:spPr>
    </xdr:pic>
    <xdr:clientData/>
  </xdr:twoCellAnchor>
  <xdr:twoCellAnchor>
    <xdr:from>
      <xdr:col>9</xdr:col>
      <xdr:colOff>317500</xdr:colOff>
      <xdr:row>29</xdr:row>
      <xdr:rowOff>857250</xdr:rowOff>
    </xdr:from>
    <xdr:to>
      <xdr:col>20</xdr:col>
      <xdr:colOff>1079500</xdr:colOff>
      <xdr:row>29</xdr:row>
      <xdr:rowOff>857251</xdr:rowOff>
    </xdr:to>
    <xdr:cxnSp macro="">
      <xdr:nvCxnSpPr>
        <xdr:cNvPr id="100" name="ลูกศรเชื่อมต่อแบบตรง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CxnSpPr/>
      </xdr:nvCxnSpPr>
      <xdr:spPr>
        <a:xfrm flipV="1">
          <a:off x="25685750" y="43656250"/>
          <a:ext cx="13335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77</xdr:row>
      <xdr:rowOff>539750</xdr:rowOff>
    </xdr:from>
    <xdr:to>
      <xdr:col>20</xdr:col>
      <xdr:colOff>881063</xdr:colOff>
      <xdr:row>77</xdr:row>
      <xdr:rowOff>539751</xdr:rowOff>
    </xdr:to>
    <xdr:cxnSp macro="">
      <xdr:nvCxnSpPr>
        <xdr:cNvPr id="101" name="ลูกศรเชื่อมต่อแบบตรง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CxnSpPr/>
      </xdr:nvCxnSpPr>
      <xdr:spPr>
        <a:xfrm flipV="1">
          <a:off x="25463500" y="1071880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78</xdr:row>
      <xdr:rowOff>539750</xdr:rowOff>
    </xdr:from>
    <xdr:to>
      <xdr:col>20</xdr:col>
      <xdr:colOff>785813</xdr:colOff>
      <xdr:row>78</xdr:row>
      <xdr:rowOff>539751</xdr:rowOff>
    </xdr:to>
    <xdr:cxnSp macro="">
      <xdr:nvCxnSpPr>
        <xdr:cNvPr id="105" name="ลูกศรเชื่อมต่อแบบตรง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>
        <a:xfrm flipV="1">
          <a:off x="25368250" y="1082992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63500</xdr:colOff>
      <xdr:row>79</xdr:row>
      <xdr:rowOff>603250</xdr:rowOff>
    </xdr:from>
    <xdr:to>
      <xdr:col>20</xdr:col>
      <xdr:colOff>849313</xdr:colOff>
      <xdr:row>79</xdr:row>
      <xdr:rowOff>603251</xdr:rowOff>
    </xdr:to>
    <xdr:cxnSp macro="">
      <xdr:nvCxnSpPr>
        <xdr:cNvPr id="106" name="ลูกศรเชื่อมต่อแบบตรง 10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 flipV="1">
          <a:off x="25431750" y="1094740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80</xdr:row>
      <xdr:rowOff>508000</xdr:rowOff>
    </xdr:from>
    <xdr:to>
      <xdr:col>20</xdr:col>
      <xdr:colOff>1008063</xdr:colOff>
      <xdr:row>80</xdr:row>
      <xdr:rowOff>508001</xdr:rowOff>
    </xdr:to>
    <xdr:cxnSp macro="">
      <xdr:nvCxnSpPr>
        <xdr:cNvPr id="107" name="ลูกศรเชื่อมต่อแบบตรง 106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CxnSpPr/>
      </xdr:nvCxnSpPr>
      <xdr:spPr>
        <a:xfrm flipV="1">
          <a:off x="25590500" y="1058862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317500</xdr:colOff>
      <xdr:row>81</xdr:row>
      <xdr:rowOff>508000</xdr:rowOff>
    </xdr:from>
    <xdr:to>
      <xdr:col>20</xdr:col>
      <xdr:colOff>1103313</xdr:colOff>
      <xdr:row>81</xdr:row>
      <xdr:rowOff>508001</xdr:rowOff>
    </xdr:to>
    <xdr:cxnSp macro="">
      <xdr:nvCxnSpPr>
        <xdr:cNvPr id="109" name="ลูกศรเชื่อมต่อแบบตรง 108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CxnSpPr/>
      </xdr:nvCxnSpPr>
      <xdr:spPr>
        <a:xfrm flipV="1">
          <a:off x="25685750" y="1069975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222250</xdr:colOff>
      <xdr:row>128</xdr:row>
      <xdr:rowOff>1333500</xdr:rowOff>
    </xdr:from>
    <xdr:to>
      <xdr:col>20</xdr:col>
      <xdr:colOff>1050250</xdr:colOff>
      <xdr:row>128</xdr:row>
      <xdr:rowOff>1333501</xdr:rowOff>
    </xdr:to>
    <xdr:cxnSp macro="">
      <xdr:nvCxnSpPr>
        <xdr:cNvPr id="114" name="ลูกศรเชื่อมต่อแบบตรง 11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CxnSpPr/>
      </xdr:nvCxnSpPr>
      <xdr:spPr>
        <a:xfrm flipV="1">
          <a:off x="29019500" y="227266500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158750</xdr:colOff>
      <xdr:row>97</xdr:row>
      <xdr:rowOff>889000</xdr:rowOff>
    </xdr:from>
    <xdr:to>
      <xdr:col>20</xdr:col>
      <xdr:colOff>944563</xdr:colOff>
      <xdr:row>97</xdr:row>
      <xdr:rowOff>889001</xdr:rowOff>
    </xdr:to>
    <xdr:cxnSp macro="">
      <xdr:nvCxnSpPr>
        <xdr:cNvPr id="112" name="ลูกศรเชื่อมต่อแบบตรง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CxnSpPr/>
      </xdr:nvCxnSpPr>
      <xdr:spPr>
        <a:xfrm flipV="1">
          <a:off x="25514300" y="37312600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96</xdr:row>
      <xdr:rowOff>444500</xdr:rowOff>
    </xdr:from>
    <xdr:to>
      <xdr:col>20</xdr:col>
      <xdr:colOff>976313</xdr:colOff>
      <xdr:row>96</xdr:row>
      <xdr:rowOff>444501</xdr:rowOff>
    </xdr:to>
    <xdr:cxnSp macro="">
      <xdr:nvCxnSpPr>
        <xdr:cNvPr id="113" name="ลูกศรเชื่อมต่อแบบตรง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CxnSpPr/>
      </xdr:nvCxnSpPr>
      <xdr:spPr>
        <a:xfrm flipV="1">
          <a:off x="25546050" y="32600900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12795250</xdr:colOff>
      <xdr:row>43</xdr:row>
      <xdr:rowOff>513080</xdr:rowOff>
    </xdr:from>
    <xdr:to>
      <xdr:col>12</xdr:col>
      <xdr:colOff>75750</xdr:colOff>
      <xdr:row>43</xdr:row>
      <xdr:rowOff>513081</xdr:rowOff>
    </xdr:to>
    <xdr:cxnSp macro="">
      <xdr:nvCxnSpPr>
        <xdr:cNvPr id="120" name="ลูกศรเชื่อมต่อแบบตรง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CxnSpPr/>
      </xdr:nvCxnSpPr>
      <xdr:spPr>
        <a:xfrm flipV="1">
          <a:off x="25304750" y="50963830"/>
          <a:ext cx="356825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46</xdr:row>
      <xdr:rowOff>285750</xdr:rowOff>
    </xdr:from>
    <xdr:to>
      <xdr:col>20</xdr:col>
      <xdr:colOff>817563</xdr:colOff>
      <xdr:row>46</xdr:row>
      <xdr:rowOff>285751</xdr:rowOff>
    </xdr:to>
    <xdr:cxnSp macro="">
      <xdr:nvCxnSpPr>
        <xdr:cNvPr id="121" name="ลูกศรเชื่อมต่อแบบตรง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CxnSpPr/>
      </xdr:nvCxnSpPr>
      <xdr:spPr>
        <a:xfrm flipV="1">
          <a:off x="25400000" y="557530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47</xdr:row>
      <xdr:rowOff>381000</xdr:rowOff>
    </xdr:from>
    <xdr:to>
      <xdr:col>20</xdr:col>
      <xdr:colOff>881063</xdr:colOff>
      <xdr:row>47</xdr:row>
      <xdr:rowOff>381001</xdr:rowOff>
    </xdr:to>
    <xdr:cxnSp macro="">
      <xdr:nvCxnSpPr>
        <xdr:cNvPr id="122" name="ลูกศรเชื่อมต่อแบบตรง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CxnSpPr/>
      </xdr:nvCxnSpPr>
      <xdr:spPr>
        <a:xfrm flipV="1">
          <a:off x="25463500" y="5737225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12763500</xdr:colOff>
      <xdr:row>44</xdr:row>
      <xdr:rowOff>476250</xdr:rowOff>
    </xdr:from>
    <xdr:to>
      <xdr:col>12</xdr:col>
      <xdr:colOff>44000</xdr:colOff>
      <xdr:row>44</xdr:row>
      <xdr:rowOff>476251</xdr:rowOff>
    </xdr:to>
    <xdr:cxnSp macro="">
      <xdr:nvCxnSpPr>
        <xdr:cNvPr id="123" name="ลูกศรเชื่อมต่อแบบตรง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CxnSpPr/>
      </xdr:nvCxnSpPr>
      <xdr:spPr>
        <a:xfrm flipV="1">
          <a:off x="25273000" y="52863750"/>
          <a:ext cx="356825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45</xdr:row>
      <xdr:rowOff>533400</xdr:rowOff>
    </xdr:from>
    <xdr:to>
      <xdr:col>12</xdr:col>
      <xdr:colOff>132900</xdr:colOff>
      <xdr:row>45</xdr:row>
      <xdr:rowOff>533401</xdr:rowOff>
    </xdr:to>
    <xdr:cxnSp macro="">
      <xdr:nvCxnSpPr>
        <xdr:cNvPr id="124" name="ลูกศรเชื่อมต่อแบบตรง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CxnSpPr/>
      </xdr:nvCxnSpPr>
      <xdr:spPr>
        <a:xfrm flipV="1">
          <a:off x="25368250" y="54571900"/>
          <a:ext cx="35619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279400</xdr:colOff>
      <xdr:row>50</xdr:row>
      <xdr:rowOff>1244600</xdr:rowOff>
    </xdr:from>
    <xdr:to>
      <xdr:col>20</xdr:col>
      <xdr:colOff>1065213</xdr:colOff>
      <xdr:row>50</xdr:row>
      <xdr:rowOff>1244601</xdr:rowOff>
    </xdr:to>
    <xdr:cxnSp macro="">
      <xdr:nvCxnSpPr>
        <xdr:cNvPr id="125" name="ลูกศรเชื่อมต่อแบบตรง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CxnSpPr/>
      </xdr:nvCxnSpPr>
      <xdr:spPr>
        <a:xfrm flipV="1">
          <a:off x="25634950" y="6322377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51</xdr:row>
      <xdr:rowOff>1333500</xdr:rowOff>
    </xdr:from>
    <xdr:to>
      <xdr:col>20</xdr:col>
      <xdr:colOff>785813</xdr:colOff>
      <xdr:row>51</xdr:row>
      <xdr:rowOff>1333501</xdr:rowOff>
    </xdr:to>
    <xdr:cxnSp macro="">
      <xdr:nvCxnSpPr>
        <xdr:cNvPr id="126" name="ลูกศรเชื่อมต่อแบบตรง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CxnSpPr/>
      </xdr:nvCxnSpPr>
      <xdr:spPr>
        <a:xfrm flipV="1">
          <a:off x="25355550" y="6586537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127000</xdr:colOff>
      <xdr:row>53</xdr:row>
      <xdr:rowOff>635000</xdr:rowOff>
    </xdr:from>
    <xdr:to>
      <xdr:col>20</xdr:col>
      <xdr:colOff>912813</xdr:colOff>
      <xdr:row>53</xdr:row>
      <xdr:rowOff>635001</xdr:rowOff>
    </xdr:to>
    <xdr:cxnSp macro="">
      <xdr:nvCxnSpPr>
        <xdr:cNvPr id="128" name="ลูกศรเชื่อมต่อแบบตรง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CxnSpPr/>
      </xdr:nvCxnSpPr>
      <xdr:spPr>
        <a:xfrm flipV="1">
          <a:off x="25482550" y="7600632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158750</xdr:colOff>
      <xdr:row>54</xdr:row>
      <xdr:rowOff>571500</xdr:rowOff>
    </xdr:from>
    <xdr:to>
      <xdr:col>20</xdr:col>
      <xdr:colOff>944563</xdr:colOff>
      <xdr:row>54</xdr:row>
      <xdr:rowOff>571501</xdr:rowOff>
    </xdr:to>
    <xdr:cxnSp macro="">
      <xdr:nvCxnSpPr>
        <xdr:cNvPr id="129" name="ลูกศรเชื่อมต่อแบบตรง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CxnSpPr/>
      </xdr:nvCxnSpPr>
      <xdr:spPr>
        <a:xfrm flipV="1">
          <a:off x="25514300" y="77304900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55</xdr:row>
      <xdr:rowOff>793750</xdr:rowOff>
    </xdr:from>
    <xdr:to>
      <xdr:col>20</xdr:col>
      <xdr:colOff>976313</xdr:colOff>
      <xdr:row>55</xdr:row>
      <xdr:rowOff>793751</xdr:rowOff>
    </xdr:to>
    <xdr:cxnSp macro="">
      <xdr:nvCxnSpPr>
        <xdr:cNvPr id="130" name="ลูกศรเชื่อมต่อแบบตรง 129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CxnSpPr/>
      </xdr:nvCxnSpPr>
      <xdr:spPr>
        <a:xfrm flipV="1">
          <a:off x="25546050" y="78917800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56</xdr:row>
      <xdr:rowOff>730250</xdr:rowOff>
    </xdr:from>
    <xdr:to>
      <xdr:col>20</xdr:col>
      <xdr:colOff>976313</xdr:colOff>
      <xdr:row>56</xdr:row>
      <xdr:rowOff>730251</xdr:rowOff>
    </xdr:to>
    <xdr:cxnSp macro="">
      <xdr:nvCxnSpPr>
        <xdr:cNvPr id="131" name="ลูกศรเชื่อมต่อแบบตรง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CxnSpPr/>
      </xdr:nvCxnSpPr>
      <xdr:spPr>
        <a:xfrm flipV="1">
          <a:off x="25546050" y="80273525"/>
          <a:ext cx="1346358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41</xdr:row>
      <xdr:rowOff>381000</xdr:rowOff>
    </xdr:from>
    <xdr:to>
      <xdr:col>21</xdr:col>
      <xdr:colOff>31750</xdr:colOff>
      <xdr:row>41</xdr:row>
      <xdr:rowOff>412750</xdr:rowOff>
    </xdr:to>
    <xdr:cxnSp macro="">
      <xdr:nvCxnSpPr>
        <xdr:cNvPr id="132" name="ลูกศรเชื่อมต่อแบบตรง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CxnSpPr/>
      </xdr:nvCxnSpPr>
      <xdr:spPr>
        <a:xfrm>
          <a:off x="25355550" y="210235800"/>
          <a:ext cx="13862050" cy="3175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36</xdr:row>
      <xdr:rowOff>1143000</xdr:rowOff>
    </xdr:from>
    <xdr:to>
      <xdr:col>21</xdr:col>
      <xdr:colOff>0</xdr:colOff>
      <xdr:row>36</xdr:row>
      <xdr:rowOff>1174750</xdr:rowOff>
    </xdr:to>
    <xdr:cxnSp macro="">
      <xdr:nvCxnSpPr>
        <xdr:cNvPr id="133" name="ลูกศรเชื่อมต่อแบบตรง 1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CxnSpPr/>
      </xdr:nvCxnSpPr>
      <xdr:spPr>
        <a:xfrm flipV="1">
          <a:off x="25463500" y="48895000"/>
          <a:ext cx="13620750" cy="3175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37</xdr:row>
      <xdr:rowOff>1238250</xdr:rowOff>
    </xdr:from>
    <xdr:to>
      <xdr:col>20</xdr:col>
      <xdr:colOff>1117600</xdr:colOff>
      <xdr:row>37</xdr:row>
      <xdr:rowOff>1289049</xdr:rowOff>
    </xdr:to>
    <xdr:cxnSp macro="">
      <xdr:nvCxnSpPr>
        <xdr:cNvPr id="134" name="ลูกศรเชื่อมต่อแบบตรง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CxnSpPr/>
      </xdr:nvCxnSpPr>
      <xdr:spPr>
        <a:xfrm>
          <a:off x="25355550" y="203377800"/>
          <a:ext cx="13795375" cy="507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</xdr:row>
      <xdr:rowOff>952500</xdr:rowOff>
    </xdr:from>
    <xdr:to>
      <xdr:col>20</xdr:col>
      <xdr:colOff>1117600</xdr:colOff>
      <xdr:row>38</xdr:row>
      <xdr:rowOff>1003299</xdr:rowOff>
    </xdr:to>
    <xdr:cxnSp macro="">
      <xdr:nvCxnSpPr>
        <xdr:cNvPr id="135" name="ลูกศรเชื่อมต่อแบบตรง 13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CxnSpPr/>
      </xdr:nvCxnSpPr>
      <xdr:spPr>
        <a:xfrm>
          <a:off x="25355550" y="205406625"/>
          <a:ext cx="13795375" cy="507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69850</xdr:colOff>
      <xdr:row>39</xdr:row>
      <xdr:rowOff>768350</xdr:rowOff>
    </xdr:from>
    <xdr:to>
      <xdr:col>21</xdr:col>
      <xdr:colOff>44450</xdr:colOff>
      <xdr:row>39</xdr:row>
      <xdr:rowOff>819149</xdr:rowOff>
    </xdr:to>
    <xdr:cxnSp macro="">
      <xdr:nvCxnSpPr>
        <xdr:cNvPr id="136" name="ลูกศรเชื่อมต่อแบบตรง 135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CxnSpPr/>
      </xdr:nvCxnSpPr>
      <xdr:spPr>
        <a:xfrm>
          <a:off x="25406350" y="56813450"/>
          <a:ext cx="13690600" cy="507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40</xdr:row>
      <xdr:rowOff>349250</xdr:rowOff>
    </xdr:from>
    <xdr:to>
      <xdr:col>20</xdr:col>
      <xdr:colOff>1085850</xdr:colOff>
      <xdr:row>40</xdr:row>
      <xdr:rowOff>400049</xdr:rowOff>
    </xdr:to>
    <xdr:cxnSp macro="">
      <xdr:nvCxnSpPr>
        <xdr:cNvPr id="137" name="ลูกศรเชื่อมต่อแบบตรง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CxnSpPr/>
      </xdr:nvCxnSpPr>
      <xdr:spPr>
        <a:xfrm>
          <a:off x="25355550" y="209432525"/>
          <a:ext cx="13763625" cy="507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1104900</xdr:colOff>
      <xdr:row>60</xdr:row>
      <xdr:rowOff>609600</xdr:rowOff>
    </xdr:from>
    <xdr:to>
      <xdr:col>12</xdr:col>
      <xdr:colOff>1104900</xdr:colOff>
      <xdr:row>60</xdr:row>
      <xdr:rowOff>609600</xdr:rowOff>
    </xdr:to>
    <xdr:cxnSp macro="">
      <xdr:nvCxnSpPr>
        <xdr:cNvPr id="67" name="ลูกศรเชื่อมต่อแบบตรง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>
          <a:off x="28727400" y="97536000"/>
          <a:ext cx="1143000" cy="0"/>
        </a:xfrm>
        <a:prstGeom prst="straightConnector1">
          <a:avLst/>
        </a:prstGeom>
        <a:ln w="3810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129</xdr:row>
      <xdr:rowOff>1790700</xdr:rowOff>
    </xdr:from>
    <xdr:to>
      <xdr:col>17</xdr:col>
      <xdr:colOff>866100</xdr:colOff>
      <xdr:row>129</xdr:row>
      <xdr:rowOff>1790701</xdr:rowOff>
    </xdr:to>
    <xdr:cxnSp macro="">
      <xdr:nvCxnSpPr>
        <xdr:cNvPr id="127" name="ลูกศรเชื่อมต่อแบบตรง 126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CxnSpPr/>
      </xdr:nvCxnSpPr>
      <xdr:spPr>
        <a:xfrm flipV="1">
          <a:off x="25374600" y="269557500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130</xdr:row>
      <xdr:rowOff>1333500</xdr:rowOff>
    </xdr:from>
    <xdr:to>
      <xdr:col>17</xdr:col>
      <xdr:colOff>942300</xdr:colOff>
      <xdr:row>130</xdr:row>
      <xdr:rowOff>1333501</xdr:rowOff>
    </xdr:to>
    <xdr:cxnSp macro="">
      <xdr:nvCxnSpPr>
        <xdr:cNvPr id="138" name="ลูกศรเชื่อมต่อแบบตรง 13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CxnSpPr/>
      </xdr:nvCxnSpPr>
      <xdr:spPr>
        <a:xfrm flipV="1">
          <a:off x="25450800" y="274320000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16</xdr:row>
      <xdr:rowOff>1028700</xdr:rowOff>
    </xdr:from>
    <xdr:to>
      <xdr:col>20</xdr:col>
      <xdr:colOff>900113</xdr:colOff>
      <xdr:row>16</xdr:row>
      <xdr:rowOff>1028701</xdr:rowOff>
    </xdr:to>
    <xdr:cxnSp macro="">
      <xdr:nvCxnSpPr>
        <xdr:cNvPr id="139" name="ลูกศรเชื่อมต่อแบบตรง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CxnSpPr/>
      </xdr:nvCxnSpPr>
      <xdr:spPr>
        <a:xfrm flipV="1">
          <a:off x="25450800" y="16573500"/>
          <a:ext cx="1335881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76200</xdr:colOff>
      <xdr:row>17</xdr:row>
      <xdr:rowOff>1257301</xdr:rowOff>
    </xdr:from>
    <xdr:to>
      <xdr:col>20</xdr:col>
      <xdr:colOff>785813</xdr:colOff>
      <xdr:row>17</xdr:row>
      <xdr:rowOff>1295400</xdr:rowOff>
    </xdr:to>
    <xdr:cxnSp macro="">
      <xdr:nvCxnSpPr>
        <xdr:cNvPr id="140" name="ลูกศรเชื่อมต่อแบบตรง 139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CxnSpPr/>
      </xdr:nvCxnSpPr>
      <xdr:spPr>
        <a:xfrm flipV="1">
          <a:off x="28841700" y="18707101"/>
          <a:ext cx="9853613" cy="380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18</xdr:row>
      <xdr:rowOff>723900</xdr:rowOff>
    </xdr:from>
    <xdr:to>
      <xdr:col>19</xdr:col>
      <xdr:colOff>747713</xdr:colOff>
      <xdr:row>18</xdr:row>
      <xdr:rowOff>761999</xdr:rowOff>
    </xdr:to>
    <xdr:cxnSp macro="">
      <xdr:nvCxnSpPr>
        <xdr:cNvPr id="141" name="ลูกศรเชื่อมต่อแบบตรง 14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CxnSpPr/>
      </xdr:nvCxnSpPr>
      <xdr:spPr>
        <a:xfrm flipV="1">
          <a:off x="27660600" y="21145500"/>
          <a:ext cx="9853613" cy="380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1143000</xdr:rowOff>
    </xdr:from>
    <xdr:to>
      <xdr:col>19</xdr:col>
      <xdr:colOff>709613</xdr:colOff>
      <xdr:row>19</xdr:row>
      <xdr:rowOff>1181099</xdr:rowOff>
    </xdr:to>
    <xdr:cxnSp macro="">
      <xdr:nvCxnSpPr>
        <xdr:cNvPr id="142" name="ลูกศรเชื่อมต่อแบบตรง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CxnSpPr/>
      </xdr:nvCxnSpPr>
      <xdr:spPr>
        <a:xfrm flipV="1">
          <a:off x="27622500" y="23660100"/>
          <a:ext cx="9853613" cy="380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20</xdr:row>
      <xdr:rowOff>1066800</xdr:rowOff>
    </xdr:from>
    <xdr:to>
      <xdr:col>20</xdr:col>
      <xdr:colOff>709613</xdr:colOff>
      <xdr:row>20</xdr:row>
      <xdr:rowOff>1104899</xdr:rowOff>
    </xdr:to>
    <xdr:cxnSp macro="">
      <xdr:nvCxnSpPr>
        <xdr:cNvPr id="143" name="ลูกศรเชื่อมต่อแบบตรง 142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CxnSpPr/>
      </xdr:nvCxnSpPr>
      <xdr:spPr>
        <a:xfrm flipV="1">
          <a:off x="28765500" y="26136600"/>
          <a:ext cx="9853613" cy="380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419100</xdr:colOff>
      <xdr:row>21</xdr:row>
      <xdr:rowOff>1066800</xdr:rowOff>
    </xdr:from>
    <xdr:to>
      <xdr:col>20</xdr:col>
      <xdr:colOff>1128713</xdr:colOff>
      <xdr:row>21</xdr:row>
      <xdr:rowOff>1104899</xdr:rowOff>
    </xdr:to>
    <xdr:cxnSp macro="">
      <xdr:nvCxnSpPr>
        <xdr:cNvPr id="144" name="ลูกศรเชื่อมต่อแบบตรง 143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CxnSpPr/>
      </xdr:nvCxnSpPr>
      <xdr:spPr>
        <a:xfrm flipV="1">
          <a:off x="29184600" y="28346400"/>
          <a:ext cx="9853613" cy="3809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863600</xdr:colOff>
      <xdr:row>30</xdr:row>
      <xdr:rowOff>1022351</xdr:rowOff>
    </xdr:from>
    <xdr:to>
      <xdr:col>15</xdr:col>
      <xdr:colOff>1104900</xdr:colOff>
      <xdr:row>30</xdr:row>
      <xdr:rowOff>1066800</xdr:rowOff>
    </xdr:to>
    <xdr:cxnSp macro="">
      <xdr:nvCxnSpPr>
        <xdr:cNvPr id="145" name="ลูกศรเชื่อมต่อแบบตรง 144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CxnSpPr/>
      </xdr:nvCxnSpPr>
      <xdr:spPr>
        <a:xfrm>
          <a:off x="28486100" y="189464951"/>
          <a:ext cx="4813300" cy="4444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30</xdr:row>
      <xdr:rowOff>2165351</xdr:rowOff>
    </xdr:from>
    <xdr:to>
      <xdr:col>17</xdr:col>
      <xdr:colOff>76200</xdr:colOff>
      <xdr:row>30</xdr:row>
      <xdr:rowOff>2171700</xdr:rowOff>
    </xdr:to>
    <xdr:cxnSp macro="">
      <xdr:nvCxnSpPr>
        <xdr:cNvPr id="146" name="ลูกศรเชื่อมต่อแบบตรง 145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CxnSpPr/>
      </xdr:nvCxnSpPr>
      <xdr:spPr>
        <a:xfrm>
          <a:off x="33185100" y="190607951"/>
          <a:ext cx="1371600" cy="634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1104900</xdr:colOff>
      <xdr:row>30</xdr:row>
      <xdr:rowOff>3346451</xdr:rowOff>
    </xdr:from>
    <xdr:to>
      <xdr:col>19</xdr:col>
      <xdr:colOff>190500</xdr:colOff>
      <xdr:row>30</xdr:row>
      <xdr:rowOff>3352800</xdr:rowOff>
    </xdr:to>
    <xdr:cxnSp macro="">
      <xdr:nvCxnSpPr>
        <xdr:cNvPr id="147" name="ลูกศรเชื่อมต่อแบบตรง 146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CxnSpPr/>
      </xdr:nvCxnSpPr>
      <xdr:spPr>
        <a:xfrm>
          <a:off x="35585400" y="191789051"/>
          <a:ext cx="1371600" cy="634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1076325</xdr:colOff>
      <xdr:row>30</xdr:row>
      <xdr:rowOff>3879851</xdr:rowOff>
    </xdr:from>
    <xdr:to>
      <xdr:col>20</xdr:col>
      <xdr:colOff>161925</xdr:colOff>
      <xdr:row>30</xdr:row>
      <xdr:rowOff>3886200</xdr:rowOff>
    </xdr:to>
    <xdr:cxnSp macro="">
      <xdr:nvCxnSpPr>
        <xdr:cNvPr id="148" name="ลูกศรเชื่อมต่อแบบตรง 147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CxnSpPr/>
      </xdr:nvCxnSpPr>
      <xdr:spPr>
        <a:xfrm>
          <a:off x="36699825" y="192322451"/>
          <a:ext cx="1371600" cy="634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1066800</xdr:colOff>
      <xdr:row>30</xdr:row>
      <xdr:rowOff>4610100</xdr:rowOff>
    </xdr:from>
    <xdr:to>
      <xdr:col>21</xdr:col>
      <xdr:colOff>152400</xdr:colOff>
      <xdr:row>30</xdr:row>
      <xdr:rowOff>4616449</xdr:rowOff>
    </xdr:to>
    <xdr:cxnSp macro="">
      <xdr:nvCxnSpPr>
        <xdr:cNvPr id="149" name="ลูกศรเชื่อมต่อแบบตรง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CxnSpPr/>
      </xdr:nvCxnSpPr>
      <xdr:spPr>
        <a:xfrm>
          <a:off x="37833300" y="193052700"/>
          <a:ext cx="1371600" cy="634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31</xdr:row>
      <xdr:rowOff>1371600</xdr:rowOff>
    </xdr:from>
    <xdr:to>
      <xdr:col>20</xdr:col>
      <xdr:colOff>876300</xdr:colOff>
      <xdr:row>31</xdr:row>
      <xdr:rowOff>1371601</xdr:rowOff>
    </xdr:to>
    <xdr:cxnSp macro="">
      <xdr:nvCxnSpPr>
        <xdr:cNvPr id="151" name="ลูกศรเชื่อมต่อแบบตรง 150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CxnSpPr/>
      </xdr:nvCxnSpPr>
      <xdr:spPr>
        <a:xfrm flipV="1">
          <a:off x="25450800" y="51206400"/>
          <a:ext cx="13335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32</xdr:row>
      <xdr:rowOff>1257300</xdr:rowOff>
    </xdr:from>
    <xdr:to>
      <xdr:col>20</xdr:col>
      <xdr:colOff>1028700</xdr:colOff>
      <xdr:row>32</xdr:row>
      <xdr:rowOff>1257301</xdr:rowOff>
    </xdr:to>
    <xdr:cxnSp macro="">
      <xdr:nvCxnSpPr>
        <xdr:cNvPr id="152" name="ลูกศรเชื่อมต่อแบบตรง 15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CxnSpPr/>
      </xdr:nvCxnSpPr>
      <xdr:spPr>
        <a:xfrm flipV="1">
          <a:off x="25603200" y="54178200"/>
          <a:ext cx="13335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33</xdr:row>
      <xdr:rowOff>1485900</xdr:rowOff>
    </xdr:from>
    <xdr:to>
      <xdr:col>20</xdr:col>
      <xdr:colOff>952500</xdr:colOff>
      <xdr:row>33</xdr:row>
      <xdr:rowOff>1485901</xdr:rowOff>
    </xdr:to>
    <xdr:cxnSp macro="">
      <xdr:nvCxnSpPr>
        <xdr:cNvPr id="153" name="ลูกศรเชื่อมต่อแบบตรง 152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CxnSpPr/>
      </xdr:nvCxnSpPr>
      <xdr:spPr>
        <a:xfrm flipV="1">
          <a:off x="25527000" y="58064400"/>
          <a:ext cx="13335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29</xdr:row>
      <xdr:rowOff>1465385</xdr:rowOff>
    </xdr:from>
    <xdr:to>
      <xdr:col>21</xdr:col>
      <xdr:colOff>0</xdr:colOff>
      <xdr:row>29</xdr:row>
      <xdr:rowOff>1494694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28226971" y="45573462"/>
          <a:ext cx="12950337" cy="2930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1443736</xdr:colOff>
      <xdr:row>21</xdr:row>
      <xdr:rowOff>528604</xdr:rowOff>
    </xdr:from>
    <xdr:to>
      <xdr:col>21</xdr:col>
      <xdr:colOff>123225</xdr:colOff>
      <xdr:row>21</xdr:row>
      <xdr:rowOff>533800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27967198" y="37273123"/>
          <a:ext cx="13333335" cy="51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403713</xdr:colOff>
      <xdr:row>20</xdr:row>
      <xdr:rowOff>517280</xdr:rowOff>
    </xdr:from>
    <xdr:to>
      <xdr:col>20</xdr:col>
      <xdr:colOff>1321712</xdr:colOff>
      <xdr:row>20</xdr:row>
      <xdr:rowOff>517281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 flipV="1">
          <a:off x="29381694" y="37591511"/>
          <a:ext cx="1264107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413238</xdr:colOff>
      <xdr:row>19</xdr:row>
      <xdr:rowOff>380268</xdr:rowOff>
    </xdr:from>
    <xdr:to>
      <xdr:col>20</xdr:col>
      <xdr:colOff>1331238</xdr:colOff>
      <xdr:row>19</xdr:row>
      <xdr:rowOff>380269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V="1">
          <a:off x="29391219" y="36685172"/>
          <a:ext cx="1264107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554648</xdr:colOff>
      <xdr:row>18</xdr:row>
      <xdr:rowOff>712176</xdr:rowOff>
    </xdr:from>
    <xdr:to>
      <xdr:col>21</xdr:col>
      <xdr:colOff>7263</xdr:colOff>
      <xdr:row>18</xdr:row>
      <xdr:rowOff>712177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 flipV="1">
          <a:off x="28543494" y="34562561"/>
          <a:ext cx="1264107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17</xdr:row>
      <xdr:rowOff>476250</xdr:rowOff>
    </xdr:from>
    <xdr:to>
      <xdr:col>20</xdr:col>
      <xdr:colOff>1251375</xdr:colOff>
      <xdr:row>17</xdr:row>
      <xdr:rowOff>476251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 flipV="1">
          <a:off x="26060400" y="33728025"/>
          <a:ext cx="125004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405178</xdr:colOff>
      <xdr:row>16</xdr:row>
      <xdr:rowOff>910737</xdr:rowOff>
    </xdr:from>
    <xdr:to>
      <xdr:col>20</xdr:col>
      <xdr:colOff>1323178</xdr:colOff>
      <xdr:row>16</xdr:row>
      <xdr:rowOff>910738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9383159" y="31866987"/>
          <a:ext cx="1264107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365125</xdr:colOff>
      <xdr:row>15</xdr:row>
      <xdr:rowOff>1095375</xdr:rowOff>
    </xdr:from>
    <xdr:to>
      <xdr:col>20</xdr:col>
      <xdr:colOff>1283125</xdr:colOff>
      <xdr:row>15</xdr:row>
      <xdr:rowOff>1095376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 flipV="1">
          <a:off x="26092150" y="28727400"/>
          <a:ext cx="125004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9</xdr:row>
      <xdr:rowOff>2295525</xdr:rowOff>
    </xdr:from>
    <xdr:to>
      <xdr:col>20</xdr:col>
      <xdr:colOff>1213275</xdr:colOff>
      <xdr:row>9</xdr:row>
      <xdr:rowOff>2295526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 flipV="1">
          <a:off x="26022300" y="13068300"/>
          <a:ext cx="125004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8</xdr:row>
      <xdr:rowOff>2257425</xdr:rowOff>
    </xdr:from>
    <xdr:to>
      <xdr:col>20</xdr:col>
      <xdr:colOff>1222800</xdr:colOff>
      <xdr:row>8</xdr:row>
      <xdr:rowOff>2257426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 flipV="1">
          <a:off x="26031825" y="7829550"/>
          <a:ext cx="125004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146538</xdr:colOff>
      <xdr:row>28</xdr:row>
      <xdr:rowOff>725366</xdr:rowOff>
    </xdr:from>
    <xdr:to>
      <xdr:col>17</xdr:col>
      <xdr:colOff>1355481</xdr:colOff>
      <xdr:row>28</xdr:row>
      <xdr:rowOff>732692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CxnSpPr/>
      </xdr:nvCxnSpPr>
      <xdr:spPr>
        <a:xfrm>
          <a:off x="28135384" y="43404693"/>
          <a:ext cx="8535866" cy="732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269875</xdr:colOff>
      <xdr:row>13</xdr:row>
      <xdr:rowOff>889000</xdr:rowOff>
    </xdr:from>
    <xdr:to>
      <xdr:col>20</xdr:col>
      <xdr:colOff>1187875</xdr:colOff>
      <xdr:row>13</xdr:row>
      <xdr:rowOff>889001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 flipV="1">
          <a:off x="25996900" y="23682325"/>
          <a:ext cx="125004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476250</xdr:colOff>
      <xdr:row>11</xdr:row>
      <xdr:rowOff>1238250</xdr:rowOff>
    </xdr:from>
    <xdr:to>
      <xdr:col>17</xdr:col>
      <xdr:colOff>1144500</xdr:colOff>
      <xdr:row>11</xdr:row>
      <xdr:rowOff>1238251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 flipV="1">
          <a:off x="26203275" y="16468725"/>
          <a:ext cx="790725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930852</xdr:rowOff>
    </xdr:from>
    <xdr:to>
      <xdr:col>20</xdr:col>
      <xdr:colOff>1428750</xdr:colOff>
      <xdr:row>12</xdr:row>
      <xdr:rowOff>952500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 flipV="1">
          <a:off x="23592692" y="18552102"/>
          <a:ext cx="17547981" cy="21648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14</xdr:row>
      <xdr:rowOff>1361786</xdr:rowOff>
    </xdr:from>
    <xdr:to>
      <xdr:col>20</xdr:col>
      <xdr:colOff>937627</xdr:colOff>
      <xdr:row>14</xdr:row>
      <xdr:rowOff>1361787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 flipV="1">
          <a:off x="25736550" y="25698161"/>
          <a:ext cx="12510502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496234</xdr:colOff>
      <xdr:row>22</xdr:row>
      <xdr:rowOff>1177303</xdr:rowOff>
    </xdr:from>
    <xdr:to>
      <xdr:col>20</xdr:col>
      <xdr:colOff>1414234</xdr:colOff>
      <xdr:row>22</xdr:row>
      <xdr:rowOff>1177304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 flipV="1">
          <a:off x="28485080" y="38654515"/>
          <a:ext cx="1264107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121952</xdr:colOff>
      <xdr:row>30</xdr:row>
      <xdr:rowOff>2320192</xdr:rowOff>
    </xdr:from>
    <xdr:to>
      <xdr:col>12</xdr:col>
      <xdr:colOff>123010</xdr:colOff>
      <xdr:row>30</xdr:row>
      <xdr:rowOff>2326540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>
          <a:off x="26645414" y="51447211"/>
          <a:ext cx="1466442" cy="6348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1428749</xdr:colOff>
      <xdr:row>30</xdr:row>
      <xdr:rowOff>2422525</xdr:rowOff>
    </xdr:from>
    <xdr:to>
      <xdr:col>19</xdr:col>
      <xdr:colOff>1429808</xdr:colOff>
      <xdr:row>30</xdr:row>
      <xdr:rowOff>2422525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>
          <a:off x="38209903" y="51549544"/>
          <a:ext cx="1466443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1449917</xdr:colOff>
      <xdr:row>31</xdr:row>
      <xdr:rowOff>1824567</xdr:rowOff>
    </xdr:from>
    <xdr:to>
      <xdr:col>11</xdr:col>
      <xdr:colOff>1450975</xdr:colOff>
      <xdr:row>31</xdr:row>
      <xdr:rowOff>1830915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>
          <a:off x="24281342" y="60069942"/>
          <a:ext cx="1448858" cy="6348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1436158</xdr:colOff>
      <xdr:row>31</xdr:row>
      <xdr:rowOff>4297890</xdr:rowOff>
    </xdr:from>
    <xdr:to>
      <xdr:col>20</xdr:col>
      <xdr:colOff>1330325</xdr:colOff>
      <xdr:row>31</xdr:row>
      <xdr:rowOff>4324348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 flipV="1">
          <a:off x="24267583" y="62543265"/>
          <a:ext cx="14372167" cy="26458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22224</xdr:colOff>
      <xdr:row>31</xdr:row>
      <xdr:rowOff>3735913</xdr:rowOff>
    </xdr:from>
    <xdr:to>
      <xdr:col>20</xdr:col>
      <xdr:colOff>1376891</xdr:colOff>
      <xdr:row>31</xdr:row>
      <xdr:rowOff>3762371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V="1">
          <a:off x="24301449" y="61981288"/>
          <a:ext cx="14384867" cy="26458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1397000</xdr:colOff>
      <xdr:row>31</xdr:row>
      <xdr:rowOff>3147482</xdr:rowOff>
    </xdr:from>
    <xdr:to>
      <xdr:col>20</xdr:col>
      <xdr:colOff>1291167</xdr:colOff>
      <xdr:row>31</xdr:row>
      <xdr:rowOff>3173940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V="1">
          <a:off x="24228425" y="61392857"/>
          <a:ext cx="14372167" cy="26458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1436159</xdr:colOff>
      <xdr:row>31</xdr:row>
      <xdr:rowOff>2578099</xdr:rowOff>
    </xdr:from>
    <xdr:to>
      <xdr:col>20</xdr:col>
      <xdr:colOff>1330326</xdr:colOff>
      <xdr:row>31</xdr:row>
      <xdr:rowOff>2604557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V="1">
          <a:off x="24267584" y="60823474"/>
          <a:ext cx="14372167" cy="26458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36634</xdr:colOff>
      <xdr:row>32</xdr:row>
      <xdr:rowOff>920750</xdr:rowOff>
    </xdr:from>
    <xdr:to>
      <xdr:col>16</xdr:col>
      <xdr:colOff>41926</xdr:colOff>
      <xdr:row>32</xdr:row>
      <xdr:rowOff>920750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/>
      </xdr:nvCxnSpPr>
      <xdr:spPr>
        <a:xfrm>
          <a:off x="28025480" y="63565942"/>
          <a:ext cx="5866831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46566</xdr:colOff>
      <xdr:row>34</xdr:row>
      <xdr:rowOff>1771650</xdr:rowOff>
    </xdr:from>
    <xdr:to>
      <xdr:col>16</xdr:col>
      <xdr:colOff>51858</xdr:colOff>
      <xdr:row>34</xdr:row>
      <xdr:rowOff>1771650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CxnSpPr/>
      </xdr:nvCxnSpPr>
      <xdr:spPr>
        <a:xfrm>
          <a:off x="25773591" y="70284975"/>
          <a:ext cx="5796492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1442509</xdr:colOff>
      <xdr:row>35</xdr:row>
      <xdr:rowOff>671552</xdr:rowOff>
    </xdr:from>
    <xdr:to>
      <xdr:col>14</xdr:col>
      <xdr:colOff>1360366</xdr:colOff>
      <xdr:row>35</xdr:row>
      <xdr:rowOff>678961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28955105" y="71010014"/>
          <a:ext cx="4314011" cy="7409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7408</xdr:colOff>
      <xdr:row>33</xdr:row>
      <xdr:rowOff>1007533</xdr:rowOff>
    </xdr:from>
    <xdr:to>
      <xdr:col>16</xdr:col>
      <xdr:colOff>12700</xdr:colOff>
      <xdr:row>33</xdr:row>
      <xdr:rowOff>1007533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>
          <a:off x="25734433" y="67463458"/>
          <a:ext cx="5796492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1423458</xdr:colOff>
      <xdr:row>36</xdr:row>
      <xdr:rowOff>1005415</xdr:rowOff>
    </xdr:from>
    <xdr:to>
      <xdr:col>18</xdr:col>
      <xdr:colOff>1386417</xdr:colOff>
      <xdr:row>36</xdr:row>
      <xdr:rowOff>1005415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>
          <a:off x="32941683" y="79920040"/>
          <a:ext cx="2858559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37</xdr:row>
      <xdr:rowOff>735538</xdr:rowOff>
    </xdr:from>
    <xdr:to>
      <xdr:col>16</xdr:col>
      <xdr:colOff>1428750</xdr:colOff>
      <xdr:row>37</xdr:row>
      <xdr:rowOff>735538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>
          <a:off x="31518225" y="84850813"/>
          <a:ext cx="1428750" cy="0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46566</xdr:colOff>
      <xdr:row>38</xdr:row>
      <xdr:rowOff>687918</xdr:rowOff>
    </xdr:from>
    <xdr:to>
      <xdr:col>20</xdr:col>
      <xdr:colOff>1412875</xdr:colOff>
      <xdr:row>38</xdr:row>
      <xdr:rowOff>708026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25773591" y="90003843"/>
          <a:ext cx="12948709" cy="20108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40</xdr:row>
      <xdr:rowOff>769327</xdr:rowOff>
    </xdr:from>
    <xdr:to>
      <xdr:col>21</xdr:col>
      <xdr:colOff>0</xdr:colOff>
      <xdr:row>40</xdr:row>
      <xdr:rowOff>769327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CxnSpPr/>
      </xdr:nvCxnSpPr>
      <xdr:spPr>
        <a:xfrm>
          <a:off x="23592692" y="83820000"/>
          <a:ext cx="17584616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10</xdr:row>
      <xdr:rowOff>1135674</xdr:rowOff>
    </xdr:from>
    <xdr:to>
      <xdr:col>21</xdr:col>
      <xdr:colOff>36634</xdr:colOff>
      <xdr:row>10</xdr:row>
      <xdr:rowOff>1135675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 flipV="1">
          <a:off x="27988846" y="13921155"/>
          <a:ext cx="13225096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69605</xdr:colOff>
      <xdr:row>23</xdr:row>
      <xdr:rowOff>337039</xdr:rowOff>
    </xdr:from>
    <xdr:to>
      <xdr:col>20</xdr:col>
      <xdr:colOff>987605</xdr:colOff>
      <xdr:row>23</xdr:row>
      <xdr:rowOff>337040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 flipV="1">
          <a:off x="28058451" y="43749058"/>
          <a:ext cx="12641077" cy="1"/>
        </a:xfrm>
        <a:prstGeom prst="straightConnector1">
          <a:avLst/>
        </a:prstGeom>
        <a:noFill/>
        <a:ln w="57150" cap="flat" cmpd="sng" algn="ctr">
          <a:solidFill>
            <a:sysClr val="windowText" lastClr="000000"/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1461720</xdr:colOff>
      <xdr:row>24</xdr:row>
      <xdr:rowOff>388328</xdr:rowOff>
    </xdr:from>
    <xdr:to>
      <xdr:col>20</xdr:col>
      <xdr:colOff>914336</xdr:colOff>
      <xdr:row>24</xdr:row>
      <xdr:rowOff>388329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 flipV="1">
          <a:off x="27985182" y="44533040"/>
          <a:ext cx="1264107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80596</xdr:colOff>
      <xdr:row>25</xdr:row>
      <xdr:rowOff>351692</xdr:rowOff>
    </xdr:from>
    <xdr:to>
      <xdr:col>20</xdr:col>
      <xdr:colOff>998596</xdr:colOff>
      <xdr:row>25</xdr:row>
      <xdr:rowOff>351693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 flipV="1">
          <a:off x="28069442" y="45229096"/>
          <a:ext cx="1264107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</xdr:colOff>
      <xdr:row>26</xdr:row>
      <xdr:rowOff>351692</xdr:rowOff>
    </xdr:from>
    <xdr:to>
      <xdr:col>20</xdr:col>
      <xdr:colOff>965625</xdr:colOff>
      <xdr:row>26</xdr:row>
      <xdr:rowOff>351693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CxnSpPr/>
      </xdr:nvCxnSpPr>
      <xdr:spPr>
        <a:xfrm flipV="1">
          <a:off x="28036471" y="45961788"/>
          <a:ext cx="1264107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7327</xdr:colOff>
      <xdr:row>27</xdr:row>
      <xdr:rowOff>351692</xdr:rowOff>
    </xdr:from>
    <xdr:to>
      <xdr:col>20</xdr:col>
      <xdr:colOff>925327</xdr:colOff>
      <xdr:row>27</xdr:row>
      <xdr:rowOff>351693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CxnSpPr/>
      </xdr:nvCxnSpPr>
      <xdr:spPr>
        <a:xfrm flipV="1">
          <a:off x="27996173" y="46694480"/>
          <a:ext cx="1264107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36635</xdr:colOff>
      <xdr:row>41</xdr:row>
      <xdr:rowOff>769327</xdr:rowOff>
    </xdr:from>
    <xdr:to>
      <xdr:col>21</xdr:col>
      <xdr:colOff>36635</xdr:colOff>
      <xdr:row>41</xdr:row>
      <xdr:rowOff>769327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CxnSpPr/>
      </xdr:nvCxnSpPr>
      <xdr:spPr>
        <a:xfrm>
          <a:off x="23629327" y="86860673"/>
          <a:ext cx="17584616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1428750</xdr:colOff>
      <xdr:row>39</xdr:row>
      <xdr:rowOff>711663</xdr:rowOff>
    </xdr:from>
    <xdr:to>
      <xdr:col>14</xdr:col>
      <xdr:colOff>1428750</xdr:colOff>
      <xdr:row>39</xdr:row>
      <xdr:rowOff>716165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CxnSpPr/>
      </xdr:nvCxnSpPr>
      <xdr:spPr>
        <a:xfrm flipV="1">
          <a:off x="30406731" y="83945509"/>
          <a:ext cx="2930769" cy="4502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73268</xdr:colOff>
      <xdr:row>42</xdr:row>
      <xdr:rowOff>842597</xdr:rowOff>
    </xdr:from>
    <xdr:to>
      <xdr:col>21</xdr:col>
      <xdr:colOff>73268</xdr:colOff>
      <xdr:row>42</xdr:row>
      <xdr:rowOff>842597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CxnSpPr/>
      </xdr:nvCxnSpPr>
      <xdr:spPr>
        <a:xfrm>
          <a:off x="24655095" y="89498366"/>
          <a:ext cx="17584615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317500</xdr:colOff>
      <xdr:row>13</xdr:row>
      <xdr:rowOff>857250</xdr:rowOff>
    </xdr:from>
    <xdr:to>
      <xdr:col>19</xdr:col>
      <xdr:colOff>891500</xdr:colOff>
      <xdr:row>13</xdr:row>
      <xdr:rowOff>857251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V="1">
          <a:off x="27019250" y="11811000"/>
          <a:ext cx="9972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37353</xdr:colOff>
      <xdr:row>54</xdr:row>
      <xdr:rowOff>1307352</xdr:rowOff>
    </xdr:from>
    <xdr:to>
      <xdr:col>20</xdr:col>
      <xdr:colOff>74706</xdr:colOff>
      <xdr:row>54</xdr:row>
      <xdr:rowOff>1326029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23183103" y="52628052"/>
          <a:ext cx="139819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55</xdr:row>
      <xdr:rowOff>1123576</xdr:rowOff>
    </xdr:from>
    <xdr:to>
      <xdr:col>19</xdr:col>
      <xdr:colOff>1091453</xdr:colOff>
      <xdr:row>55</xdr:row>
      <xdr:rowOff>1142253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23145750" y="54844576"/>
          <a:ext cx="1387400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56</xdr:row>
      <xdr:rowOff>1148976</xdr:rowOff>
    </xdr:from>
    <xdr:to>
      <xdr:col>19</xdr:col>
      <xdr:colOff>1142253</xdr:colOff>
      <xdr:row>56</xdr:row>
      <xdr:rowOff>1167653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>
          <a:off x="23145750" y="60051576"/>
          <a:ext cx="1392480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57</xdr:row>
      <xdr:rowOff>1275976</xdr:rowOff>
    </xdr:from>
    <xdr:to>
      <xdr:col>20</xdr:col>
      <xdr:colOff>50053</xdr:colOff>
      <xdr:row>57</xdr:row>
      <xdr:rowOff>1294653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>
          <a:off x="23145750" y="62578876"/>
          <a:ext cx="139946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58</xdr:row>
      <xdr:rowOff>1402976</xdr:rowOff>
    </xdr:from>
    <xdr:to>
      <xdr:col>17</xdr:col>
      <xdr:colOff>41189</xdr:colOff>
      <xdr:row>58</xdr:row>
      <xdr:rowOff>1421027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>
          <a:off x="23145750" y="67887476"/>
          <a:ext cx="10499639" cy="1805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</xdr:colOff>
      <xdr:row>65</xdr:row>
      <xdr:rowOff>1397000</xdr:rowOff>
    </xdr:from>
    <xdr:to>
      <xdr:col>20</xdr:col>
      <xdr:colOff>88153</xdr:colOff>
      <xdr:row>65</xdr:row>
      <xdr:rowOff>1415677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23171150" y="84683600"/>
          <a:ext cx="140073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59</xdr:row>
      <xdr:rowOff>1219200</xdr:rowOff>
    </xdr:from>
    <xdr:to>
      <xdr:col>20</xdr:col>
      <xdr:colOff>37353</xdr:colOff>
      <xdr:row>59</xdr:row>
      <xdr:rowOff>1237877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>
          <a:off x="23145750" y="70104000"/>
          <a:ext cx="139819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60</xdr:row>
      <xdr:rowOff>1092200</xdr:rowOff>
    </xdr:from>
    <xdr:to>
      <xdr:col>20</xdr:col>
      <xdr:colOff>11953</xdr:colOff>
      <xdr:row>60</xdr:row>
      <xdr:rowOff>1110877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>
          <a:off x="23145750" y="72377300"/>
          <a:ext cx="139565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61</xdr:row>
      <xdr:rowOff>1295400</xdr:rowOff>
    </xdr:from>
    <xdr:to>
      <xdr:col>20</xdr:col>
      <xdr:colOff>37353</xdr:colOff>
      <xdr:row>61</xdr:row>
      <xdr:rowOff>1314077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>
          <a:off x="23145750" y="74980800"/>
          <a:ext cx="139819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62</xdr:row>
      <xdr:rowOff>1270000</xdr:rowOff>
    </xdr:from>
    <xdr:to>
      <xdr:col>20</xdr:col>
      <xdr:colOff>62753</xdr:colOff>
      <xdr:row>62</xdr:row>
      <xdr:rowOff>1288677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>
          <a:off x="23145750" y="77355700"/>
          <a:ext cx="140073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64</xdr:row>
      <xdr:rowOff>1346200</xdr:rowOff>
    </xdr:from>
    <xdr:to>
      <xdr:col>19</xdr:col>
      <xdr:colOff>1154953</xdr:colOff>
      <xdr:row>64</xdr:row>
      <xdr:rowOff>1364877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>
          <a:off x="23145750" y="82232500"/>
          <a:ext cx="1393750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63</xdr:row>
      <xdr:rowOff>1193800</xdr:rowOff>
    </xdr:from>
    <xdr:to>
      <xdr:col>20</xdr:col>
      <xdr:colOff>37353</xdr:colOff>
      <xdr:row>63</xdr:row>
      <xdr:rowOff>1212477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3145750" y="79679800"/>
          <a:ext cx="139819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66</xdr:row>
      <xdr:rowOff>1117600</xdr:rowOff>
    </xdr:from>
    <xdr:to>
      <xdr:col>20</xdr:col>
      <xdr:colOff>62753</xdr:colOff>
      <xdr:row>66</xdr:row>
      <xdr:rowOff>1136277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3145750" y="86804500"/>
          <a:ext cx="140073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</xdr:colOff>
      <xdr:row>67</xdr:row>
      <xdr:rowOff>1219200</xdr:rowOff>
    </xdr:from>
    <xdr:to>
      <xdr:col>20</xdr:col>
      <xdr:colOff>88153</xdr:colOff>
      <xdr:row>67</xdr:row>
      <xdr:rowOff>1237877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3171150" y="89306400"/>
          <a:ext cx="140073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50800</xdr:colOff>
      <xdr:row>68</xdr:row>
      <xdr:rowOff>1219200</xdr:rowOff>
    </xdr:from>
    <xdr:to>
      <xdr:col>20</xdr:col>
      <xdr:colOff>113553</xdr:colOff>
      <xdr:row>68</xdr:row>
      <xdr:rowOff>1237877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3196550" y="91706700"/>
          <a:ext cx="140073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70</xdr:row>
      <xdr:rowOff>1016000</xdr:rowOff>
    </xdr:from>
    <xdr:to>
      <xdr:col>20</xdr:col>
      <xdr:colOff>62753</xdr:colOff>
      <xdr:row>70</xdr:row>
      <xdr:rowOff>1034677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23145750" y="96304100"/>
          <a:ext cx="140073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69</xdr:row>
      <xdr:rowOff>1168400</xdr:rowOff>
    </xdr:from>
    <xdr:to>
      <xdr:col>20</xdr:col>
      <xdr:colOff>37353</xdr:colOff>
      <xdr:row>69</xdr:row>
      <xdr:rowOff>1187077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/>
      </xdr:nvCxnSpPr>
      <xdr:spPr>
        <a:xfrm>
          <a:off x="23145750" y="94056200"/>
          <a:ext cx="13981953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156095</xdr:colOff>
      <xdr:row>42</xdr:row>
      <xdr:rowOff>409002</xdr:rowOff>
    </xdr:from>
    <xdr:to>
      <xdr:col>13</xdr:col>
      <xdr:colOff>1108595</xdr:colOff>
      <xdr:row>42</xdr:row>
      <xdr:rowOff>409002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>
          <a:off x="29103812" y="46294654"/>
          <a:ext cx="952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1135673</xdr:colOff>
      <xdr:row>42</xdr:row>
      <xdr:rowOff>530310</xdr:rowOff>
    </xdr:from>
    <xdr:to>
      <xdr:col>19</xdr:col>
      <xdr:colOff>36635</xdr:colOff>
      <xdr:row>42</xdr:row>
      <xdr:rowOff>530310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CxnSpPr/>
      </xdr:nvCxnSpPr>
      <xdr:spPr>
        <a:xfrm>
          <a:off x="34721651" y="46415962"/>
          <a:ext cx="1220093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109904</xdr:colOff>
      <xdr:row>43</xdr:row>
      <xdr:rowOff>520849</xdr:rowOff>
    </xdr:from>
    <xdr:to>
      <xdr:col>14</xdr:col>
      <xdr:colOff>1062404</xdr:colOff>
      <xdr:row>43</xdr:row>
      <xdr:rowOff>520849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CxnSpPr/>
      </xdr:nvCxnSpPr>
      <xdr:spPr>
        <a:xfrm>
          <a:off x="30217187" y="47359001"/>
          <a:ext cx="952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1076739</xdr:colOff>
      <xdr:row>43</xdr:row>
      <xdr:rowOff>611671</xdr:rowOff>
    </xdr:from>
    <xdr:to>
      <xdr:col>18</xdr:col>
      <xdr:colOff>63713</xdr:colOff>
      <xdr:row>43</xdr:row>
      <xdr:rowOff>611671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CxnSpPr/>
      </xdr:nvCxnSpPr>
      <xdr:spPr>
        <a:xfrm>
          <a:off x="33503152" y="47449823"/>
          <a:ext cx="1306104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151317</xdr:colOff>
      <xdr:row>43</xdr:row>
      <xdr:rowOff>708800</xdr:rowOff>
    </xdr:from>
    <xdr:to>
      <xdr:col>19</xdr:col>
      <xdr:colOff>1103817</xdr:colOff>
      <xdr:row>43</xdr:row>
      <xdr:rowOff>708800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CxnSpPr/>
      </xdr:nvCxnSpPr>
      <xdr:spPr>
        <a:xfrm>
          <a:off x="36056426" y="47546952"/>
          <a:ext cx="952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1135673</xdr:colOff>
      <xdr:row>71</xdr:row>
      <xdr:rowOff>769326</xdr:rowOff>
    </xdr:from>
    <xdr:to>
      <xdr:col>12</xdr:col>
      <xdr:colOff>0</xdr:colOff>
      <xdr:row>71</xdr:row>
      <xdr:rowOff>769326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CxnSpPr/>
      </xdr:nvCxnSpPr>
      <xdr:spPr>
        <a:xfrm>
          <a:off x="25424423" y="73489038"/>
          <a:ext cx="238125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9854713</xdr:colOff>
      <xdr:row>72</xdr:row>
      <xdr:rowOff>805961</xdr:rowOff>
    </xdr:from>
    <xdr:to>
      <xdr:col>20</xdr:col>
      <xdr:colOff>26120</xdr:colOff>
      <xdr:row>72</xdr:row>
      <xdr:rowOff>824638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CxnSpPr/>
      </xdr:nvCxnSpPr>
      <xdr:spPr>
        <a:xfrm>
          <a:off x="23079809" y="75210865"/>
          <a:ext cx="1413044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36636</xdr:colOff>
      <xdr:row>73</xdr:row>
      <xdr:rowOff>659422</xdr:rowOff>
    </xdr:from>
    <xdr:to>
      <xdr:col>20</xdr:col>
      <xdr:colOff>99389</xdr:colOff>
      <xdr:row>73</xdr:row>
      <xdr:rowOff>678099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CxnSpPr/>
      </xdr:nvCxnSpPr>
      <xdr:spPr>
        <a:xfrm>
          <a:off x="23153078" y="76749518"/>
          <a:ext cx="1413044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73269</xdr:colOff>
      <xdr:row>74</xdr:row>
      <xdr:rowOff>696059</xdr:rowOff>
    </xdr:from>
    <xdr:to>
      <xdr:col>20</xdr:col>
      <xdr:colOff>136022</xdr:colOff>
      <xdr:row>74</xdr:row>
      <xdr:rowOff>714736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CxnSpPr/>
      </xdr:nvCxnSpPr>
      <xdr:spPr>
        <a:xfrm>
          <a:off x="23189711" y="78471347"/>
          <a:ext cx="1413044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36635</xdr:colOff>
      <xdr:row>75</xdr:row>
      <xdr:rowOff>732692</xdr:rowOff>
    </xdr:from>
    <xdr:to>
      <xdr:col>20</xdr:col>
      <xdr:colOff>99388</xdr:colOff>
      <xdr:row>75</xdr:row>
      <xdr:rowOff>751369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CxnSpPr/>
      </xdr:nvCxnSpPr>
      <xdr:spPr>
        <a:xfrm>
          <a:off x="23153077" y="80193173"/>
          <a:ext cx="1413044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36634</xdr:colOff>
      <xdr:row>76</xdr:row>
      <xdr:rowOff>1355481</xdr:rowOff>
    </xdr:from>
    <xdr:to>
      <xdr:col>16</xdr:col>
      <xdr:colOff>36634</xdr:colOff>
      <xdr:row>76</xdr:row>
      <xdr:rowOff>1355481</xdr:rowOff>
    </xdr:to>
    <xdr:cxnSp macro="">
      <xdr:nvCxnSpPr>
        <xdr:cNvPr id="48" name="ลูกศรเชื่อมต่อแบบตรง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CxnSpPr/>
      </xdr:nvCxnSpPr>
      <xdr:spPr>
        <a:xfrm>
          <a:off x="29014615" y="82501154"/>
          <a:ext cx="3516923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73269</xdr:colOff>
      <xdr:row>49</xdr:row>
      <xdr:rowOff>989135</xdr:rowOff>
    </xdr:from>
    <xdr:to>
      <xdr:col>20</xdr:col>
      <xdr:colOff>110622</xdr:colOff>
      <xdr:row>49</xdr:row>
      <xdr:rowOff>1007812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CxnSpPr/>
      </xdr:nvCxnSpPr>
      <xdr:spPr>
        <a:xfrm>
          <a:off x="23189711" y="32604808"/>
          <a:ext cx="1410504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9854711</xdr:colOff>
      <xdr:row>50</xdr:row>
      <xdr:rowOff>1135673</xdr:rowOff>
    </xdr:from>
    <xdr:to>
      <xdr:col>20</xdr:col>
      <xdr:colOff>718</xdr:colOff>
      <xdr:row>50</xdr:row>
      <xdr:rowOff>1154350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CxnSpPr/>
      </xdr:nvCxnSpPr>
      <xdr:spPr>
        <a:xfrm>
          <a:off x="23079807" y="35205865"/>
          <a:ext cx="1410504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9781443</xdr:colOff>
      <xdr:row>51</xdr:row>
      <xdr:rowOff>1245577</xdr:rowOff>
    </xdr:from>
    <xdr:to>
      <xdr:col>19</xdr:col>
      <xdr:colOff>1099758</xdr:colOff>
      <xdr:row>51</xdr:row>
      <xdr:rowOff>1264254</xdr:rowOff>
    </xdr:to>
    <xdr:cxnSp macro="">
      <xdr:nvCxnSpPr>
        <xdr:cNvPr id="57" name="ลูกศรเชื่อมต่อแบบตรง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CxnSpPr/>
      </xdr:nvCxnSpPr>
      <xdr:spPr>
        <a:xfrm>
          <a:off x="23006539" y="37770289"/>
          <a:ext cx="1410504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9859491</xdr:colOff>
      <xdr:row>53</xdr:row>
      <xdr:rowOff>1213721</xdr:rowOff>
    </xdr:from>
    <xdr:to>
      <xdr:col>19</xdr:col>
      <xdr:colOff>1158692</xdr:colOff>
      <xdr:row>53</xdr:row>
      <xdr:rowOff>1232398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CxnSpPr/>
      </xdr:nvCxnSpPr>
      <xdr:spPr>
        <a:xfrm>
          <a:off x="23111665" y="70539156"/>
          <a:ext cx="1395213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9854712</xdr:colOff>
      <xdr:row>52</xdr:row>
      <xdr:rowOff>1208942</xdr:rowOff>
    </xdr:from>
    <xdr:to>
      <xdr:col>20</xdr:col>
      <xdr:colOff>719</xdr:colOff>
      <xdr:row>52</xdr:row>
      <xdr:rowOff>1227619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CxnSpPr/>
      </xdr:nvCxnSpPr>
      <xdr:spPr>
        <a:xfrm>
          <a:off x="23079808" y="40188173"/>
          <a:ext cx="1410504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82827</xdr:colOff>
      <xdr:row>28</xdr:row>
      <xdr:rowOff>745434</xdr:rowOff>
    </xdr:from>
    <xdr:to>
      <xdr:col>19</xdr:col>
      <xdr:colOff>1009109</xdr:colOff>
      <xdr:row>28</xdr:row>
      <xdr:rowOff>745435</xdr:rowOff>
    </xdr:to>
    <xdr:cxnSp macro="">
      <xdr:nvCxnSpPr>
        <xdr:cNvPr id="39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CxnSpPr/>
      </xdr:nvCxnSpPr>
      <xdr:spPr>
        <a:xfrm flipV="1">
          <a:off x="23228577" y="94709559"/>
          <a:ext cx="13708832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47488</xdr:colOff>
      <xdr:row>29</xdr:row>
      <xdr:rowOff>453334</xdr:rowOff>
    </xdr:from>
    <xdr:to>
      <xdr:col>19</xdr:col>
      <xdr:colOff>973770</xdr:colOff>
      <xdr:row>29</xdr:row>
      <xdr:rowOff>453335</xdr:rowOff>
    </xdr:to>
    <xdr:cxnSp macro="">
      <xdr:nvCxnSpPr>
        <xdr:cNvPr id="40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CxnSpPr/>
      </xdr:nvCxnSpPr>
      <xdr:spPr>
        <a:xfrm flipV="1">
          <a:off x="23224988" y="32076334"/>
          <a:ext cx="13848532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42497</xdr:colOff>
      <xdr:row>30</xdr:row>
      <xdr:rowOff>577457</xdr:rowOff>
    </xdr:from>
    <xdr:to>
      <xdr:col>19</xdr:col>
      <xdr:colOff>968779</xdr:colOff>
      <xdr:row>30</xdr:row>
      <xdr:rowOff>577458</xdr:rowOff>
    </xdr:to>
    <xdr:cxnSp macro="">
      <xdr:nvCxnSpPr>
        <xdr:cNvPr id="45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CxnSpPr/>
      </xdr:nvCxnSpPr>
      <xdr:spPr>
        <a:xfrm flipV="1">
          <a:off x="23158939" y="23181015"/>
          <a:ext cx="1382166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70658</xdr:colOff>
      <xdr:row>31</xdr:row>
      <xdr:rowOff>591505</xdr:rowOff>
    </xdr:from>
    <xdr:to>
      <xdr:col>19</xdr:col>
      <xdr:colOff>996940</xdr:colOff>
      <xdr:row>31</xdr:row>
      <xdr:rowOff>591506</xdr:rowOff>
    </xdr:to>
    <xdr:cxnSp macro="">
      <xdr:nvCxnSpPr>
        <xdr:cNvPr id="46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CxnSpPr/>
      </xdr:nvCxnSpPr>
      <xdr:spPr>
        <a:xfrm flipV="1">
          <a:off x="23187100" y="24147563"/>
          <a:ext cx="1382166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46192</xdr:colOff>
      <xdr:row>32</xdr:row>
      <xdr:rowOff>535184</xdr:rowOff>
    </xdr:from>
    <xdr:to>
      <xdr:col>19</xdr:col>
      <xdr:colOff>972474</xdr:colOff>
      <xdr:row>32</xdr:row>
      <xdr:rowOff>535185</xdr:rowOff>
    </xdr:to>
    <xdr:cxnSp macro="">
      <xdr:nvCxnSpPr>
        <xdr:cNvPr id="47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CxnSpPr/>
      </xdr:nvCxnSpPr>
      <xdr:spPr>
        <a:xfrm flipV="1">
          <a:off x="23162634" y="25043742"/>
          <a:ext cx="1382166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82826</xdr:colOff>
      <xdr:row>33</xdr:row>
      <xdr:rowOff>649484</xdr:rowOff>
    </xdr:from>
    <xdr:to>
      <xdr:col>19</xdr:col>
      <xdr:colOff>1037269</xdr:colOff>
      <xdr:row>33</xdr:row>
      <xdr:rowOff>649485</xdr:rowOff>
    </xdr:to>
    <xdr:cxnSp macro="">
      <xdr:nvCxnSpPr>
        <xdr:cNvPr id="49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CxnSpPr/>
      </xdr:nvCxnSpPr>
      <xdr:spPr>
        <a:xfrm flipV="1">
          <a:off x="23199268" y="26110542"/>
          <a:ext cx="1384982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4778</xdr:colOff>
      <xdr:row>34</xdr:row>
      <xdr:rowOff>613264</xdr:rowOff>
    </xdr:from>
    <xdr:to>
      <xdr:col>19</xdr:col>
      <xdr:colOff>931060</xdr:colOff>
      <xdr:row>34</xdr:row>
      <xdr:rowOff>613265</xdr:rowOff>
    </xdr:to>
    <xdr:cxnSp macro="">
      <xdr:nvCxnSpPr>
        <xdr:cNvPr id="5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CxnSpPr/>
      </xdr:nvCxnSpPr>
      <xdr:spPr>
        <a:xfrm flipV="1">
          <a:off x="23121220" y="27026822"/>
          <a:ext cx="1382166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78048</xdr:colOff>
      <xdr:row>35</xdr:row>
      <xdr:rowOff>649897</xdr:rowOff>
    </xdr:from>
    <xdr:to>
      <xdr:col>19</xdr:col>
      <xdr:colOff>1032491</xdr:colOff>
      <xdr:row>35</xdr:row>
      <xdr:rowOff>649898</xdr:rowOff>
    </xdr:to>
    <xdr:cxnSp macro="">
      <xdr:nvCxnSpPr>
        <xdr:cNvPr id="54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CxnSpPr/>
      </xdr:nvCxnSpPr>
      <xdr:spPr>
        <a:xfrm flipV="1">
          <a:off x="23194490" y="28015955"/>
          <a:ext cx="13849828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46192</xdr:colOff>
      <xdr:row>36</xdr:row>
      <xdr:rowOff>508107</xdr:rowOff>
    </xdr:from>
    <xdr:to>
      <xdr:col>19</xdr:col>
      <xdr:colOff>972474</xdr:colOff>
      <xdr:row>36</xdr:row>
      <xdr:rowOff>508108</xdr:rowOff>
    </xdr:to>
    <xdr:cxnSp macro="">
      <xdr:nvCxnSpPr>
        <xdr:cNvPr id="60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CxnSpPr/>
      </xdr:nvCxnSpPr>
      <xdr:spPr>
        <a:xfrm flipV="1">
          <a:off x="23162634" y="28826665"/>
          <a:ext cx="1382166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539580</xdr:rowOff>
    </xdr:from>
    <xdr:to>
      <xdr:col>19</xdr:col>
      <xdr:colOff>913030</xdr:colOff>
      <xdr:row>37</xdr:row>
      <xdr:rowOff>539581</xdr:rowOff>
    </xdr:to>
    <xdr:cxnSp macro="">
      <xdr:nvCxnSpPr>
        <xdr:cNvPr id="61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CxnSpPr/>
      </xdr:nvCxnSpPr>
      <xdr:spPr>
        <a:xfrm flipV="1">
          <a:off x="23116442" y="29810638"/>
          <a:ext cx="1380841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46191</xdr:colOff>
      <xdr:row>38</xdr:row>
      <xdr:rowOff>466692</xdr:rowOff>
    </xdr:from>
    <xdr:to>
      <xdr:col>19</xdr:col>
      <xdr:colOff>972473</xdr:colOff>
      <xdr:row>38</xdr:row>
      <xdr:rowOff>466693</xdr:rowOff>
    </xdr:to>
    <xdr:cxnSp macro="">
      <xdr:nvCxnSpPr>
        <xdr:cNvPr id="62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CxnSpPr/>
      </xdr:nvCxnSpPr>
      <xdr:spPr>
        <a:xfrm flipV="1">
          <a:off x="23162633" y="30690250"/>
          <a:ext cx="1382166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485295</xdr:rowOff>
    </xdr:from>
    <xdr:to>
      <xdr:col>19</xdr:col>
      <xdr:colOff>913030</xdr:colOff>
      <xdr:row>39</xdr:row>
      <xdr:rowOff>485296</xdr:rowOff>
    </xdr:to>
    <xdr:cxnSp macro="">
      <xdr:nvCxnSpPr>
        <xdr:cNvPr id="6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CxnSpPr/>
      </xdr:nvCxnSpPr>
      <xdr:spPr>
        <a:xfrm flipV="1">
          <a:off x="23116442" y="31661353"/>
          <a:ext cx="1380841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50970</xdr:colOff>
      <xdr:row>40</xdr:row>
      <xdr:rowOff>530406</xdr:rowOff>
    </xdr:from>
    <xdr:to>
      <xdr:col>19</xdr:col>
      <xdr:colOff>977252</xdr:colOff>
      <xdr:row>40</xdr:row>
      <xdr:rowOff>530407</xdr:rowOff>
    </xdr:to>
    <xdr:cxnSp macro="">
      <xdr:nvCxnSpPr>
        <xdr:cNvPr id="64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CxnSpPr/>
      </xdr:nvCxnSpPr>
      <xdr:spPr>
        <a:xfrm flipV="1">
          <a:off x="23167412" y="32658964"/>
          <a:ext cx="13821667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36316</xdr:colOff>
      <xdr:row>41</xdr:row>
      <xdr:rowOff>582670</xdr:rowOff>
    </xdr:from>
    <xdr:to>
      <xdr:col>19</xdr:col>
      <xdr:colOff>981234</xdr:colOff>
      <xdr:row>41</xdr:row>
      <xdr:rowOff>582671</xdr:rowOff>
    </xdr:to>
    <xdr:cxnSp macro="">
      <xdr:nvCxnSpPr>
        <xdr:cNvPr id="65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CxnSpPr/>
      </xdr:nvCxnSpPr>
      <xdr:spPr>
        <a:xfrm flipV="1">
          <a:off x="23152758" y="33663728"/>
          <a:ext cx="13840303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9818077</xdr:colOff>
      <xdr:row>80</xdr:row>
      <xdr:rowOff>769326</xdr:rowOff>
    </xdr:from>
    <xdr:to>
      <xdr:col>19</xdr:col>
      <xdr:colOff>1135673</xdr:colOff>
      <xdr:row>80</xdr:row>
      <xdr:rowOff>769326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23043173" y="115875288"/>
          <a:ext cx="14104327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9854712</xdr:colOff>
      <xdr:row>79</xdr:row>
      <xdr:rowOff>842595</xdr:rowOff>
    </xdr:from>
    <xdr:to>
      <xdr:col>20</xdr:col>
      <xdr:colOff>0</xdr:colOff>
      <xdr:row>79</xdr:row>
      <xdr:rowOff>842595</xdr:rowOff>
    </xdr:to>
    <xdr:cxnSp macro="">
      <xdr:nvCxnSpPr>
        <xdr:cNvPr id="66" name="ลูกศรเชื่อมต่อแบบตรง 65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CxnSpPr/>
      </xdr:nvCxnSpPr>
      <xdr:spPr>
        <a:xfrm>
          <a:off x="23079808" y="114483172"/>
          <a:ext cx="14104327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78</xdr:row>
      <xdr:rowOff>714375</xdr:rowOff>
    </xdr:from>
    <xdr:to>
      <xdr:col>20</xdr:col>
      <xdr:colOff>98913</xdr:colOff>
      <xdr:row>78</xdr:row>
      <xdr:rowOff>714375</xdr:rowOff>
    </xdr:to>
    <xdr:cxnSp macro="">
      <xdr:nvCxnSpPr>
        <xdr:cNvPr id="68" name="ลูกศรเชื่อมต่อแบบตรง 6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CxnSpPr/>
      </xdr:nvCxnSpPr>
      <xdr:spPr>
        <a:xfrm>
          <a:off x="23193375" y="111823500"/>
          <a:ext cx="13767288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77</xdr:row>
      <xdr:rowOff>952500</xdr:rowOff>
    </xdr:from>
    <xdr:to>
      <xdr:col>20</xdr:col>
      <xdr:colOff>194163</xdr:colOff>
      <xdr:row>77</xdr:row>
      <xdr:rowOff>952500</xdr:rowOff>
    </xdr:to>
    <xdr:cxnSp macro="">
      <xdr:nvCxnSpPr>
        <xdr:cNvPr id="69" name="ลูกศรเชื่อมต่อแบบตรง 68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CxnSpPr/>
      </xdr:nvCxnSpPr>
      <xdr:spPr>
        <a:xfrm>
          <a:off x="23288625" y="109442250"/>
          <a:ext cx="13767288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127000</xdr:colOff>
      <xdr:row>81</xdr:row>
      <xdr:rowOff>698500</xdr:rowOff>
    </xdr:from>
    <xdr:to>
      <xdr:col>20</xdr:col>
      <xdr:colOff>175846</xdr:colOff>
      <xdr:row>81</xdr:row>
      <xdr:rowOff>698500</xdr:rowOff>
    </xdr:to>
    <xdr:cxnSp macro="">
      <xdr:nvCxnSpPr>
        <xdr:cNvPr id="70" name="ลูกศรเชื่อมต่อแบบตรง 69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CxnSpPr/>
      </xdr:nvCxnSpPr>
      <xdr:spPr>
        <a:xfrm>
          <a:off x="23304500" y="117348000"/>
          <a:ext cx="14145846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</xdr:colOff>
      <xdr:row>82</xdr:row>
      <xdr:rowOff>793750</xdr:rowOff>
    </xdr:from>
    <xdr:to>
      <xdr:col>18</xdr:col>
      <xdr:colOff>1143000</xdr:colOff>
      <xdr:row>82</xdr:row>
      <xdr:rowOff>793750</xdr:rowOff>
    </xdr:to>
    <xdr:cxnSp macro="">
      <xdr:nvCxnSpPr>
        <xdr:cNvPr id="67" name="ลูกศรเชื่อมต่อแบบตรง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CxnSpPr/>
      </xdr:nvCxnSpPr>
      <xdr:spPr>
        <a:xfrm>
          <a:off x="29146500" y="119348250"/>
          <a:ext cx="6921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1143000</xdr:colOff>
      <xdr:row>83</xdr:row>
      <xdr:rowOff>635000</xdr:rowOff>
    </xdr:from>
    <xdr:to>
      <xdr:col>18</xdr:col>
      <xdr:colOff>1016000</xdr:colOff>
      <xdr:row>83</xdr:row>
      <xdr:rowOff>635000</xdr:rowOff>
    </xdr:to>
    <xdr:cxnSp macro="">
      <xdr:nvCxnSpPr>
        <xdr:cNvPr id="71" name="ลูกศรเชื่อมต่อแบบตรง 7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CxnSpPr/>
      </xdr:nvCxnSpPr>
      <xdr:spPr>
        <a:xfrm>
          <a:off x="29019500" y="120777000"/>
          <a:ext cx="6921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20594</xdr:colOff>
      <xdr:row>14</xdr:row>
      <xdr:rowOff>1400432</xdr:rowOff>
    </xdr:from>
    <xdr:to>
      <xdr:col>20</xdr:col>
      <xdr:colOff>41189</xdr:colOff>
      <xdr:row>14</xdr:row>
      <xdr:rowOff>1421028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CxnSpPr/>
      </xdr:nvCxnSpPr>
      <xdr:spPr>
        <a:xfrm flipV="1">
          <a:off x="23166344" y="14440157"/>
          <a:ext cx="13965195" cy="205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15</xdr:row>
      <xdr:rowOff>1585780</xdr:rowOff>
    </xdr:from>
    <xdr:to>
      <xdr:col>20</xdr:col>
      <xdr:colOff>20595</xdr:colOff>
      <xdr:row>15</xdr:row>
      <xdr:rowOff>1606376</xdr:rowOff>
    </xdr:to>
    <xdr:cxnSp macro="">
      <xdr:nvCxnSpPr>
        <xdr:cNvPr id="73" name="ลูกศรเชื่อมต่อแบบตรง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CxnSpPr/>
      </xdr:nvCxnSpPr>
      <xdr:spPr>
        <a:xfrm flipV="1">
          <a:off x="23145750" y="17825905"/>
          <a:ext cx="13965195" cy="205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1275302</xdr:rowOff>
    </xdr:from>
    <xdr:to>
      <xdr:col>20</xdr:col>
      <xdr:colOff>20595</xdr:colOff>
      <xdr:row>16</xdr:row>
      <xdr:rowOff>1295898</xdr:rowOff>
    </xdr:to>
    <xdr:cxnSp macro="">
      <xdr:nvCxnSpPr>
        <xdr:cNvPr id="74" name="ลูกศรเชื่อมต่อแบบตรง 7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CxnSpPr/>
      </xdr:nvCxnSpPr>
      <xdr:spPr>
        <a:xfrm flipV="1">
          <a:off x="23145750" y="20715827"/>
          <a:ext cx="13965195" cy="205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1338653</xdr:rowOff>
    </xdr:from>
    <xdr:to>
      <xdr:col>20</xdr:col>
      <xdr:colOff>20595</xdr:colOff>
      <xdr:row>17</xdr:row>
      <xdr:rowOff>1359249</xdr:rowOff>
    </xdr:to>
    <xdr:cxnSp macro="">
      <xdr:nvCxnSpPr>
        <xdr:cNvPr id="75" name="ลูกศรเชื่อมต่อแบบตรง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CxnSpPr/>
      </xdr:nvCxnSpPr>
      <xdr:spPr>
        <a:xfrm flipV="1">
          <a:off x="23145750" y="23979578"/>
          <a:ext cx="13965195" cy="205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1192693</xdr:rowOff>
    </xdr:from>
    <xdr:to>
      <xdr:col>20</xdr:col>
      <xdr:colOff>20595</xdr:colOff>
      <xdr:row>18</xdr:row>
      <xdr:rowOff>1213289</xdr:rowOff>
    </xdr:to>
    <xdr:cxnSp macro="">
      <xdr:nvCxnSpPr>
        <xdr:cNvPr id="76" name="ลูกศรเชื่อมต่อแบบตรง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CxnSpPr/>
      </xdr:nvCxnSpPr>
      <xdr:spPr>
        <a:xfrm flipV="1">
          <a:off x="23145750" y="27034018"/>
          <a:ext cx="13965195" cy="205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1462218</xdr:rowOff>
    </xdr:from>
    <xdr:to>
      <xdr:col>20</xdr:col>
      <xdr:colOff>20595</xdr:colOff>
      <xdr:row>19</xdr:row>
      <xdr:rowOff>1482814</xdr:rowOff>
    </xdr:to>
    <xdr:cxnSp macro="">
      <xdr:nvCxnSpPr>
        <xdr:cNvPr id="77" name="ลูกศรเชื่อมต่อแบบตรง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CxnSpPr/>
      </xdr:nvCxnSpPr>
      <xdr:spPr>
        <a:xfrm flipV="1">
          <a:off x="23145750" y="30503943"/>
          <a:ext cx="13965195" cy="205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1400439</xdr:rowOff>
    </xdr:from>
    <xdr:to>
      <xdr:col>20</xdr:col>
      <xdr:colOff>20595</xdr:colOff>
      <xdr:row>20</xdr:row>
      <xdr:rowOff>1421035</xdr:rowOff>
    </xdr:to>
    <xdr:cxnSp macro="">
      <xdr:nvCxnSpPr>
        <xdr:cNvPr id="78" name="ลูกศรเชื่อมต่อแบบตรง 77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CxnSpPr/>
      </xdr:nvCxnSpPr>
      <xdr:spPr>
        <a:xfrm flipV="1">
          <a:off x="23145750" y="33642564"/>
          <a:ext cx="13965195" cy="205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1462218</xdr:rowOff>
    </xdr:from>
    <xdr:to>
      <xdr:col>20</xdr:col>
      <xdr:colOff>20595</xdr:colOff>
      <xdr:row>21</xdr:row>
      <xdr:rowOff>1482814</xdr:rowOff>
    </xdr:to>
    <xdr:cxnSp macro="">
      <xdr:nvCxnSpPr>
        <xdr:cNvPr id="79" name="ลูกศรเชื่อมต่อแบบตรง 78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CxnSpPr/>
      </xdr:nvCxnSpPr>
      <xdr:spPr>
        <a:xfrm flipV="1">
          <a:off x="23145750" y="36904743"/>
          <a:ext cx="13965195" cy="20596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2270108</xdr:rowOff>
    </xdr:from>
    <xdr:to>
      <xdr:col>20</xdr:col>
      <xdr:colOff>40858</xdr:colOff>
      <xdr:row>14</xdr:row>
      <xdr:rowOff>2290704</xdr:rowOff>
    </xdr:to>
    <xdr:cxnSp macro="">
      <xdr:nvCxnSpPr>
        <xdr:cNvPr id="80" name="ลูกศรเชื่อมต่อแบบตรง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CxnSpPr/>
      </xdr:nvCxnSpPr>
      <xdr:spPr>
        <a:xfrm flipV="1">
          <a:off x="23145750" y="15309833"/>
          <a:ext cx="13985458" cy="2059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15</xdr:row>
      <xdr:rowOff>2360541</xdr:rowOff>
    </xdr:from>
    <xdr:to>
      <xdr:col>20</xdr:col>
      <xdr:colOff>40858</xdr:colOff>
      <xdr:row>15</xdr:row>
      <xdr:rowOff>2381137</xdr:rowOff>
    </xdr:to>
    <xdr:cxnSp macro="">
      <xdr:nvCxnSpPr>
        <xdr:cNvPr id="81" name="ลูกศรเชื่อมต่อแบบตรง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CxnSpPr/>
      </xdr:nvCxnSpPr>
      <xdr:spPr>
        <a:xfrm flipV="1">
          <a:off x="23145750" y="18600666"/>
          <a:ext cx="13985458" cy="2059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1904998</xdr:rowOff>
    </xdr:from>
    <xdr:to>
      <xdr:col>20</xdr:col>
      <xdr:colOff>40858</xdr:colOff>
      <xdr:row>16</xdr:row>
      <xdr:rowOff>1925594</xdr:rowOff>
    </xdr:to>
    <xdr:cxnSp macro="">
      <xdr:nvCxnSpPr>
        <xdr:cNvPr id="82" name="ลูกศรเชื่อมต่อแบบตรง 8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CxnSpPr/>
      </xdr:nvCxnSpPr>
      <xdr:spPr>
        <a:xfrm flipV="1">
          <a:off x="23145750" y="21345523"/>
          <a:ext cx="13985458" cy="2059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1987824</xdr:rowOff>
    </xdr:from>
    <xdr:to>
      <xdr:col>20</xdr:col>
      <xdr:colOff>40858</xdr:colOff>
      <xdr:row>17</xdr:row>
      <xdr:rowOff>2008420</xdr:rowOff>
    </xdr:to>
    <xdr:cxnSp macro="">
      <xdr:nvCxnSpPr>
        <xdr:cNvPr id="83" name="ลูกศรเชื่อมต่อแบบตรง 82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CxnSpPr/>
      </xdr:nvCxnSpPr>
      <xdr:spPr>
        <a:xfrm flipV="1">
          <a:off x="23145750" y="24628749"/>
          <a:ext cx="13985458" cy="2059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2236299</xdr:rowOff>
    </xdr:from>
    <xdr:to>
      <xdr:col>20</xdr:col>
      <xdr:colOff>40858</xdr:colOff>
      <xdr:row>19</xdr:row>
      <xdr:rowOff>2256895</xdr:rowOff>
    </xdr:to>
    <xdr:cxnSp macro="">
      <xdr:nvCxnSpPr>
        <xdr:cNvPr id="84" name="ลูกศรเชื่อมต่อแบบตรง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CxnSpPr/>
      </xdr:nvCxnSpPr>
      <xdr:spPr>
        <a:xfrm flipV="1">
          <a:off x="23145750" y="31278024"/>
          <a:ext cx="13985458" cy="2059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1946411</xdr:rowOff>
    </xdr:from>
    <xdr:to>
      <xdr:col>20</xdr:col>
      <xdr:colOff>40858</xdr:colOff>
      <xdr:row>18</xdr:row>
      <xdr:rowOff>1967007</xdr:rowOff>
    </xdr:to>
    <xdr:cxnSp macro="">
      <xdr:nvCxnSpPr>
        <xdr:cNvPr id="85" name="ลูกศรเชื่อมต่อแบบตรง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CxnSpPr/>
      </xdr:nvCxnSpPr>
      <xdr:spPr>
        <a:xfrm flipV="1">
          <a:off x="23145750" y="27787736"/>
          <a:ext cx="13985458" cy="2059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2153476</xdr:rowOff>
    </xdr:from>
    <xdr:to>
      <xdr:col>20</xdr:col>
      <xdr:colOff>40858</xdr:colOff>
      <xdr:row>20</xdr:row>
      <xdr:rowOff>2174072</xdr:rowOff>
    </xdr:to>
    <xdr:cxnSp macro="">
      <xdr:nvCxnSpPr>
        <xdr:cNvPr id="86" name="ลูกศรเชื่อมต่อแบบตรง 8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CxnSpPr/>
      </xdr:nvCxnSpPr>
      <xdr:spPr>
        <a:xfrm flipV="1">
          <a:off x="23145750" y="34395601"/>
          <a:ext cx="13985458" cy="2059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41413</xdr:colOff>
      <xdr:row>21</xdr:row>
      <xdr:rowOff>1987824</xdr:rowOff>
    </xdr:from>
    <xdr:to>
      <xdr:col>20</xdr:col>
      <xdr:colOff>82271</xdr:colOff>
      <xdr:row>21</xdr:row>
      <xdr:rowOff>2008420</xdr:rowOff>
    </xdr:to>
    <xdr:cxnSp macro="">
      <xdr:nvCxnSpPr>
        <xdr:cNvPr id="87" name="ลูกศรเชื่อมต่อแบบตรง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CxnSpPr/>
      </xdr:nvCxnSpPr>
      <xdr:spPr>
        <a:xfrm flipV="1">
          <a:off x="23187163" y="37430349"/>
          <a:ext cx="13985458" cy="2059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4095750</xdr:colOff>
      <xdr:row>16</xdr:row>
      <xdr:rowOff>476250</xdr:rowOff>
    </xdr:from>
    <xdr:to>
      <xdr:col>3</xdr:col>
      <xdr:colOff>8096250</xdr:colOff>
      <xdr:row>16</xdr:row>
      <xdr:rowOff>476250</xdr:rowOff>
    </xdr:to>
    <xdr:cxnSp macro="">
      <xdr:nvCxnSpPr>
        <xdr:cNvPr id="29" name="ตัวเชื่อมต่อตรง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CxnSpPr/>
      </xdr:nvCxnSpPr>
      <xdr:spPr>
        <a:xfrm>
          <a:off x="8255000" y="17272000"/>
          <a:ext cx="4000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5016500</xdr:colOff>
      <xdr:row>15</xdr:row>
      <xdr:rowOff>762000</xdr:rowOff>
    </xdr:from>
    <xdr:to>
      <xdr:col>3</xdr:col>
      <xdr:colOff>8159750</xdr:colOff>
      <xdr:row>15</xdr:row>
      <xdr:rowOff>762000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CxnSpPr/>
      </xdr:nvCxnSpPr>
      <xdr:spPr>
        <a:xfrm>
          <a:off x="9175750" y="15811500"/>
          <a:ext cx="3143250" cy="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73269</xdr:colOff>
      <xdr:row>45</xdr:row>
      <xdr:rowOff>1318846</xdr:rowOff>
    </xdr:from>
    <xdr:to>
      <xdr:col>13</xdr:col>
      <xdr:colOff>1025769</xdr:colOff>
      <xdr:row>45</xdr:row>
      <xdr:rowOff>1318846</xdr:rowOff>
    </xdr:to>
    <xdr:cxnSp macro="">
      <xdr:nvCxnSpPr>
        <xdr:cNvPr id="88" name="ลูกศรเชื่อมต่อแบบตรง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CxnSpPr/>
      </xdr:nvCxnSpPr>
      <xdr:spPr>
        <a:xfrm>
          <a:off x="29029269" y="21969046"/>
          <a:ext cx="952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1135673</xdr:colOff>
      <xdr:row>45</xdr:row>
      <xdr:rowOff>1392115</xdr:rowOff>
    </xdr:from>
    <xdr:to>
      <xdr:col>19</xdr:col>
      <xdr:colOff>36635</xdr:colOff>
      <xdr:row>45</xdr:row>
      <xdr:rowOff>1392115</xdr:rowOff>
    </xdr:to>
    <xdr:cxnSp macro="">
      <xdr:nvCxnSpPr>
        <xdr:cNvPr id="89" name="ลูกศรเชื่อมต่อแบบตรง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CxnSpPr/>
      </xdr:nvCxnSpPr>
      <xdr:spPr>
        <a:xfrm>
          <a:off x="34739873" y="22042315"/>
          <a:ext cx="1225062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109904</xdr:colOff>
      <xdr:row>46</xdr:row>
      <xdr:rowOff>769327</xdr:rowOff>
    </xdr:from>
    <xdr:to>
      <xdr:col>14</xdr:col>
      <xdr:colOff>1062404</xdr:colOff>
      <xdr:row>46</xdr:row>
      <xdr:rowOff>769327</xdr:rowOff>
    </xdr:to>
    <xdr:cxnSp macro="">
      <xdr:nvCxnSpPr>
        <xdr:cNvPr id="90" name="ลูกศรเชื่อมต่อแบบตรง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CxnSpPr/>
      </xdr:nvCxnSpPr>
      <xdr:spPr>
        <a:xfrm>
          <a:off x="30227954" y="24267502"/>
          <a:ext cx="952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46</xdr:row>
      <xdr:rowOff>952500</xdr:rowOff>
    </xdr:from>
    <xdr:to>
      <xdr:col>18</xdr:col>
      <xdr:colOff>146539</xdr:colOff>
      <xdr:row>46</xdr:row>
      <xdr:rowOff>952500</xdr:rowOff>
    </xdr:to>
    <xdr:cxnSp macro="">
      <xdr:nvCxnSpPr>
        <xdr:cNvPr id="91" name="ลูกศรเชื่อมต่อแบบตรง 9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CxnSpPr/>
      </xdr:nvCxnSpPr>
      <xdr:spPr>
        <a:xfrm>
          <a:off x="33604200" y="24450675"/>
          <a:ext cx="1308589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109903</xdr:colOff>
      <xdr:row>46</xdr:row>
      <xdr:rowOff>915865</xdr:rowOff>
    </xdr:from>
    <xdr:to>
      <xdr:col>19</xdr:col>
      <xdr:colOff>1062403</xdr:colOff>
      <xdr:row>46</xdr:row>
      <xdr:rowOff>915865</xdr:rowOff>
    </xdr:to>
    <xdr:cxnSp macro="">
      <xdr:nvCxnSpPr>
        <xdr:cNvPr id="92" name="ลูกศรเชื่อมต่อแบบตรง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CxnSpPr/>
      </xdr:nvCxnSpPr>
      <xdr:spPr>
        <a:xfrm>
          <a:off x="36038203" y="24414040"/>
          <a:ext cx="95250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48</xdr:row>
      <xdr:rowOff>745435</xdr:rowOff>
    </xdr:from>
    <xdr:to>
      <xdr:col>20</xdr:col>
      <xdr:colOff>37353</xdr:colOff>
      <xdr:row>48</xdr:row>
      <xdr:rowOff>764112</xdr:rowOff>
    </xdr:to>
    <xdr:cxnSp macro="">
      <xdr:nvCxnSpPr>
        <xdr:cNvPr id="93" name="ลูกศรเชื่อมต่อแบบตรง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CxnSpPr/>
      </xdr:nvCxnSpPr>
      <xdr:spPr>
        <a:xfrm>
          <a:off x="23149891" y="59013587"/>
          <a:ext cx="13952136" cy="18677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222250</xdr:colOff>
      <xdr:row>26</xdr:row>
      <xdr:rowOff>2603500</xdr:rowOff>
    </xdr:from>
    <xdr:to>
      <xdr:col>20</xdr:col>
      <xdr:colOff>1010250</xdr:colOff>
      <xdr:row>26</xdr:row>
      <xdr:rowOff>2603501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 flipV="1">
          <a:off x="25241250" y="29305250"/>
          <a:ext cx="10440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317500</xdr:colOff>
      <xdr:row>30</xdr:row>
      <xdr:rowOff>793750</xdr:rowOff>
    </xdr:from>
    <xdr:to>
      <xdr:col>20</xdr:col>
      <xdr:colOff>1105500</xdr:colOff>
      <xdr:row>30</xdr:row>
      <xdr:rowOff>793751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 flipV="1">
          <a:off x="25336500" y="36734750"/>
          <a:ext cx="10440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285750</xdr:colOff>
      <xdr:row>10</xdr:row>
      <xdr:rowOff>444500</xdr:rowOff>
    </xdr:from>
    <xdr:to>
      <xdr:col>20</xdr:col>
      <xdr:colOff>1073750</xdr:colOff>
      <xdr:row>10</xdr:row>
      <xdr:rowOff>444501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V="1">
          <a:off x="25288875" y="62452250"/>
          <a:ext cx="10313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317500</xdr:colOff>
      <xdr:row>11</xdr:row>
      <xdr:rowOff>476250</xdr:rowOff>
    </xdr:from>
    <xdr:to>
      <xdr:col>20</xdr:col>
      <xdr:colOff>1105500</xdr:colOff>
      <xdr:row>11</xdr:row>
      <xdr:rowOff>476251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 flipV="1">
          <a:off x="25320625" y="63436500"/>
          <a:ext cx="10313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349250</xdr:colOff>
      <xdr:row>12</xdr:row>
      <xdr:rowOff>793750</xdr:rowOff>
    </xdr:from>
    <xdr:to>
      <xdr:col>20</xdr:col>
      <xdr:colOff>1137250</xdr:colOff>
      <xdr:row>12</xdr:row>
      <xdr:rowOff>793751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 flipV="1">
          <a:off x="25352375" y="64706500"/>
          <a:ext cx="10313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412750</xdr:colOff>
      <xdr:row>13</xdr:row>
      <xdr:rowOff>476250</xdr:rowOff>
    </xdr:from>
    <xdr:to>
      <xdr:col>20</xdr:col>
      <xdr:colOff>1200750</xdr:colOff>
      <xdr:row>13</xdr:row>
      <xdr:rowOff>476251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 flipV="1">
          <a:off x="25415875" y="66151125"/>
          <a:ext cx="1030347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33</xdr:row>
      <xdr:rowOff>1206500</xdr:rowOff>
    </xdr:from>
    <xdr:to>
      <xdr:col>18</xdr:col>
      <xdr:colOff>63500</xdr:colOff>
      <xdr:row>33</xdr:row>
      <xdr:rowOff>1206502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 flipV="1">
          <a:off x="34575750" y="99028250"/>
          <a:ext cx="1216025" cy="2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127000</xdr:colOff>
      <xdr:row>34</xdr:row>
      <xdr:rowOff>1111250</xdr:rowOff>
    </xdr:from>
    <xdr:to>
      <xdr:col>20</xdr:col>
      <xdr:colOff>955000</xdr:colOff>
      <xdr:row>34</xdr:row>
      <xdr:rowOff>1111251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/>
      </xdr:nvCxnSpPr>
      <xdr:spPr>
        <a:xfrm flipV="1">
          <a:off x="28940125" y="102790625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127000</xdr:colOff>
      <xdr:row>35</xdr:row>
      <xdr:rowOff>730250</xdr:rowOff>
    </xdr:from>
    <xdr:to>
      <xdr:col>20</xdr:col>
      <xdr:colOff>955000</xdr:colOff>
      <xdr:row>35</xdr:row>
      <xdr:rowOff>730251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 flipV="1">
          <a:off x="28940125" y="104714675"/>
          <a:ext cx="100482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36</xdr:row>
      <xdr:rowOff>666750</xdr:rowOff>
    </xdr:from>
    <xdr:to>
      <xdr:col>20</xdr:col>
      <xdr:colOff>1018500</xdr:colOff>
      <xdr:row>36</xdr:row>
      <xdr:rowOff>666751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 flipV="1">
          <a:off x="25193625" y="82581750"/>
          <a:ext cx="10353000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37</xdr:row>
      <xdr:rowOff>889000</xdr:rowOff>
    </xdr:from>
    <xdr:to>
      <xdr:col>20</xdr:col>
      <xdr:colOff>1102750</xdr:colOff>
      <xdr:row>37</xdr:row>
      <xdr:rowOff>889001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/>
      </xdr:nvCxnSpPr>
      <xdr:spPr>
        <a:xfrm flipV="1">
          <a:off x="25387300" y="108731050"/>
          <a:ext cx="1374877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38</xdr:row>
      <xdr:rowOff>889000</xdr:rowOff>
    </xdr:from>
    <xdr:to>
      <xdr:col>20</xdr:col>
      <xdr:colOff>1102750</xdr:colOff>
      <xdr:row>38</xdr:row>
      <xdr:rowOff>889001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 flipV="1">
          <a:off x="25387300" y="110274100"/>
          <a:ext cx="1374877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39</xdr:row>
      <xdr:rowOff>946150</xdr:rowOff>
    </xdr:from>
    <xdr:to>
      <xdr:col>20</xdr:col>
      <xdr:colOff>1096400</xdr:colOff>
      <xdr:row>39</xdr:row>
      <xdr:rowOff>946151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 flipV="1">
          <a:off x="25355550" y="111874300"/>
          <a:ext cx="13774175" cy="1"/>
        </a:xfrm>
        <a:prstGeom prst="straightConnector1">
          <a:avLst/>
        </a:prstGeom>
        <a:ln w="571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</xdr:colOff>
      <xdr:row>19</xdr:row>
      <xdr:rowOff>857250</xdr:rowOff>
    </xdr:from>
    <xdr:to>
      <xdr:col>14</xdr:col>
      <xdr:colOff>142875</xdr:colOff>
      <xdr:row>19</xdr:row>
      <xdr:rowOff>857250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>
          <a:off x="26289000" y="29289375"/>
          <a:ext cx="1238250" cy="0"/>
        </a:xfrm>
        <a:prstGeom prst="straightConnector1">
          <a:avLst/>
        </a:prstGeom>
        <a:ln w="57150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215900</xdr:colOff>
      <xdr:row>0</xdr:row>
      <xdr:rowOff>71436</xdr:rowOff>
    </xdr:from>
    <xdr:to>
      <xdr:col>13</xdr:col>
      <xdr:colOff>381000</xdr:colOff>
      <xdr:row>28</xdr:row>
      <xdr:rowOff>38099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600075</xdr:colOff>
      <xdr:row>0</xdr:row>
      <xdr:rowOff>123825</xdr:rowOff>
    </xdr:from>
    <xdr:to>
      <xdr:col>21</xdr:col>
      <xdr:colOff>295275</xdr:colOff>
      <xdr:row>20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282575</xdr:colOff>
      <xdr:row>21</xdr:row>
      <xdr:rowOff>127000</xdr:rowOff>
    </xdr:from>
    <xdr:to>
      <xdr:col>21</xdr:col>
      <xdr:colOff>587375</xdr:colOff>
      <xdr:row>37</xdr:row>
      <xdr:rowOff>12700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tabSelected="1" view="pageBreakPreview" topLeftCell="D1" zoomScale="25" zoomScaleNormal="80" zoomScaleSheetLayoutView="25" zoomScalePageLayoutView="40" workbookViewId="0">
      <pane ySplit="8" topLeftCell="A9" activePane="bottomLeft" state="frozen"/>
      <selection activeCell="D1" sqref="D1"/>
      <selection pane="bottomLeft" activeCell="AC21" sqref="AC21"/>
    </sheetView>
  </sheetViews>
  <sheetFormatPr defaultColWidth="30" defaultRowHeight="43.5" customHeight="1"/>
  <cols>
    <col min="1" max="1" width="30" style="157" hidden="1" customWidth="1"/>
    <col min="2" max="2" width="31.88671875" style="157" hidden="1" customWidth="1"/>
    <col min="3" max="3" width="39.44140625" style="157" hidden="1" customWidth="1"/>
    <col min="4" max="4" width="54.109375" style="157" customWidth="1"/>
    <col min="5" max="5" width="95.44140625" style="157" customWidth="1"/>
    <col min="6" max="6" width="112" style="157" customWidth="1"/>
    <col min="7" max="7" width="31.44140625" style="157" hidden="1" customWidth="1"/>
    <col min="8" max="8" width="24.44140625" style="158" hidden="1" customWidth="1"/>
    <col min="9" max="9" width="25.33203125" style="157" hidden="1" customWidth="1"/>
    <col min="10" max="17" width="10.88671875" style="159" customWidth="1"/>
    <col min="18" max="18" width="10.88671875" style="158" customWidth="1"/>
    <col min="19" max="21" width="10.88671875" style="160" customWidth="1"/>
    <col min="22" max="22" width="60.109375" style="160" customWidth="1"/>
    <col min="23" max="23" width="58.44140625" style="160" customWidth="1"/>
    <col min="24" max="24" width="45.109375" style="157" customWidth="1"/>
    <col min="25" max="25" width="61.6640625" style="157" customWidth="1"/>
    <col min="26" max="26" width="38.109375" style="159" customWidth="1"/>
    <col min="27" max="27" width="22.109375" style="144" bestFit="1" customWidth="1"/>
    <col min="28" max="16384" width="30" style="144"/>
  </cols>
  <sheetData>
    <row r="1" spans="1:26" ht="80.25" customHeight="1">
      <c r="D1" s="430" t="s">
        <v>46</v>
      </c>
      <c r="E1" s="430"/>
      <c r="F1" s="430"/>
      <c r="G1" s="430"/>
    </row>
    <row r="2" spans="1:26" ht="80.25" customHeight="1">
      <c r="D2" s="161" t="s">
        <v>74</v>
      </c>
      <c r="E2" s="162"/>
      <c r="F2" s="163"/>
      <c r="G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4"/>
      <c r="W2" s="164"/>
      <c r="X2" s="162"/>
      <c r="Y2" s="162"/>
      <c r="Z2" s="162"/>
    </row>
    <row r="3" spans="1:26" ht="80.25" customHeight="1">
      <c r="D3" s="161" t="s">
        <v>75</v>
      </c>
      <c r="E3" s="163" t="s">
        <v>76</v>
      </c>
      <c r="F3" s="162"/>
      <c r="G3" s="158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4"/>
      <c r="V3" s="164"/>
      <c r="W3" s="162"/>
      <c r="X3" s="162"/>
      <c r="Y3" s="162"/>
      <c r="Z3" s="144"/>
    </row>
    <row r="4" spans="1:26" ht="80.25" customHeight="1">
      <c r="D4" s="161" t="s">
        <v>14</v>
      </c>
      <c r="E4" s="163" t="s">
        <v>17</v>
      </c>
      <c r="F4" s="162"/>
      <c r="G4" s="158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4"/>
      <c r="V4" s="164"/>
      <c r="W4" s="162"/>
      <c r="X4" s="162"/>
      <c r="Y4" s="162"/>
      <c r="Z4" s="144"/>
    </row>
    <row r="5" spans="1:26" ht="80.25" customHeight="1">
      <c r="D5" s="161"/>
      <c r="E5" s="163" t="s">
        <v>60</v>
      </c>
      <c r="F5" s="162"/>
      <c r="G5" s="158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4"/>
      <c r="V5" s="164"/>
      <c r="W5" s="162"/>
      <c r="X5" s="162"/>
      <c r="Y5" s="162"/>
      <c r="Z5" s="144"/>
    </row>
    <row r="6" spans="1:26" ht="64.5" customHeight="1">
      <c r="D6" s="433" t="s">
        <v>13</v>
      </c>
      <c r="E6" s="432" t="s">
        <v>220</v>
      </c>
      <c r="F6" s="432" t="s">
        <v>205</v>
      </c>
      <c r="G6" s="432" t="s">
        <v>127</v>
      </c>
      <c r="H6" s="432" t="s">
        <v>1</v>
      </c>
      <c r="I6" s="432" t="s">
        <v>134</v>
      </c>
      <c r="J6" s="432" t="s">
        <v>3</v>
      </c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 t="s">
        <v>4</v>
      </c>
      <c r="W6" s="432" t="s">
        <v>1</v>
      </c>
      <c r="X6" s="432" t="s">
        <v>134</v>
      </c>
      <c r="Y6" s="431" t="s">
        <v>136</v>
      </c>
    </row>
    <row r="7" spans="1:26" ht="67.5" customHeight="1">
      <c r="D7" s="433"/>
      <c r="E7" s="432"/>
      <c r="F7" s="432"/>
      <c r="G7" s="432"/>
      <c r="H7" s="432"/>
      <c r="I7" s="432"/>
      <c r="J7" s="432" t="s">
        <v>160</v>
      </c>
      <c r="K7" s="432"/>
      <c r="L7" s="432"/>
      <c r="M7" s="432"/>
      <c r="N7" s="432"/>
      <c r="O7" s="432"/>
      <c r="P7" s="432"/>
      <c r="Q7" s="432"/>
      <c r="R7" s="432"/>
      <c r="S7" s="432"/>
      <c r="T7" s="432"/>
      <c r="U7" s="432"/>
      <c r="V7" s="432"/>
      <c r="W7" s="432"/>
      <c r="X7" s="432"/>
      <c r="Y7" s="431"/>
    </row>
    <row r="8" spans="1:26" ht="59.25" customHeight="1">
      <c r="A8" s="165"/>
      <c r="B8" s="165"/>
      <c r="C8" s="166"/>
      <c r="D8" s="433"/>
      <c r="E8" s="432"/>
      <c r="F8" s="432"/>
      <c r="G8" s="432"/>
      <c r="H8" s="432"/>
      <c r="I8" s="432"/>
      <c r="J8" s="141" t="s">
        <v>161</v>
      </c>
      <c r="K8" s="141" t="s">
        <v>162</v>
      </c>
      <c r="L8" s="141" t="s">
        <v>163</v>
      </c>
      <c r="M8" s="141" t="s">
        <v>164</v>
      </c>
      <c r="N8" s="141" t="s">
        <v>165</v>
      </c>
      <c r="O8" s="141" t="s">
        <v>166</v>
      </c>
      <c r="P8" s="141" t="s">
        <v>167</v>
      </c>
      <c r="Q8" s="141" t="s">
        <v>168</v>
      </c>
      <c r="R8" s="141" t="s">
        <v>169</v>
      </c>
      <c r="S8" s="141" t="s">
        <v>170</v>
      </c>
      <c r="T8" s="141" t="s">
        <v>171</v>
      </c>
      <c r="U8" s="141" t="s">
        <v>172</v>
      </c>
      <c r="V8" s="141" t="s">
        <v>222</v>
      </c>
      <c r="W8" s="432"/>
      <c r="X8" s="432"/>
      <c r="Y8" s="431"/>
      <c r="Z8" s="144"/>
    </row>
    <row r="9" spans="1:26" ht="165" hidden="1" customHeight="1">
      <c r="A9" s="122" t="s">
        <v>12</v>
      </c>
      <c r="B9" s="142" t="s">
        <v>18</v>
      </c>
      <c r="C9" s="143" t="s">
        <v>17</v>
      </c>
      <c r="D9" s="78" t="s">
        <v>23</v>
      </c>
      <c r="E9" s="80"/>
      <c r="F9" s="79"/>
      <c r="G9" s="81"/>
      <c r="H9" s="79"/>
      <c r="I9" s="82"/>
      <c r="J9" s="82"/>
      <c r="K9" s="82"/>
      <c r="L9" s="82"/>
      <c r="M9" s="82"/>
      <c r="N9" s="82"/>
      <c r="O9" s="82"/>
      <c r="P9" s="82"/>
      <c r="Q9" s="82"/>
      <c r="R9" s="83"/>
      <c r="S9" s="83"/>
      <c r="T9" s="83"/>
      <c r="U9" s="83"/>
      <c r="V9" s="83"/>
      <c r="W9" s="83"/>
      <c r="X9" s="82"/>
      <c r="Y9" s="82"/>
      <c r="Z9" s="145"/>
    </row>
    <row r="10" spans="1:26" ht="318" customHeight="1">
      <c r="A10" s="146"/>
      <c r="B10" s="146"/>
      <c r="C10" s="147"/>
      <c r="D10" s="427" t="s">
        <v>258</v>
      </c>
      <c r="E10" s="434" t="s">
        <v>177</v>
      </c>
      <c r="F10" s="148" t="s">
        <v>315</v>
      </c>
      <c r="G10" s="81"/>
      <c r="H10" s="79"/>
      <c r="I10" s="82"/>
      <c r="J10" s="82"/>
      <c r="K10" s="82"/>
      <c r="L10" s="82"/>
      <c r="M10" s="82"/>
      <c r="N10" s="82"/>
      <c r="O10" s="82"/>
      <c r="P10" s="82"/>
      <c r="Q10" s="83"/>
      <c r="R10" s="83"/>
      <c r="S10" s="83"/>
      <c r="T10" s="82"/>
      <c r="U10" s="82"/>
      <c r="V10" s="83" t="s">
        <v>221</v>
      </c>
      <c r="W10" s="83" t="s">
        <v>255</v>
      </c>
      <c r="X10" s="82"/>
      <c r="Y10" s="149"/>
      <c r="Z10" s="144"/>
    </row>
    <row r="11" spans="1:26" ht="318" customHeight="1">
      <c r="A11" s="146"/>
      <c r="B11" s="146"/>
      <c r="C11" s="147"/>
      <c r="D11" s="428"/>
      <c r="E11" s="435"/>
      <c r="F11" s="148" t="s">
        <v>312</v>
      </c>
      <c r="G11" s="81"/>
      <c r="H11" s="79"/>
      <c r="I11" s="82"/>
      <c r="J11" s="82"/>
      <c r="K11" s="82"/>
      <c r="L11" s="82"/>
      <c r="M11" s="82"/>
      <c r="N11" s="82"/>
      <c r="O11" s="82"/>
      <c r="P11" s="82"/>
      <c r="Q11" s="83"/>
      <c r="R11" s="83"/>
      <c r="S11" s="83"/>
      <c r="T11" s="82"/>
      <c r="U11" s="82"/>
      <c r="V11" s="150" t="s">
        <v>159</v>
      </c>
      <c r="W11" s="83" t="s">
        <v>226</v>
      </c>
      <c r="X11" s="151">
        <v>350000</v>
      </c>
      <c r="Y11" s="149" t="s">
        <v>241</v>
      </c>
      <c r="Z11" s="144"/>
    </row>
    <row r="12" spans="1:26" ht="240.75" customHeight="1">
      <c r="A12" s="146"/>
      <c r="B12" s="146"/>
      <c r="C12" s="147"/>
      <c r="D12" s="428"/>
      <c r="E12" s="435"/>
      <c r="F12" s="148" t="s">
        <v>295</v>
      </c>
      <c r="G12" s="81"/>
      <c r="H12" s="79"/>
      <c r="I12" s="82"/>
      <c r="J12" s="82"/>
      <c r="K12" s="82"/>
      <c r="L12" s="82"/>
      <c r="M12" s="82"/>
      <c r="N12" s="82"/>
      <c r="O12" s="82"/>
      <c r="P12" s="82"/>
      <c r="Q12" s="83"/>
      <c r="R12" s="83"/>
      <c r="S12" s="83"/>
      <c r="T12" s="82"/>
      <c r="U12" s="82"/>
      <c r="V12" s="150" t="s">
        <v>296</v>
      </c>
      <c r="W12" s="150" t="s">
        <v>296</v>
      </c>
      <c r="X12" s="82"/>
      <c r="Y12" s="149"/>
      <c r="Z12" s="144"/>
    </row>
    <row r="13" spans="1:26" ht="213" customHeight="1">
      <c r="A13" s="146"/>
      <c r="B13" s="146"/>
      <c r="C13" s="147"/>
      <c r="D13" s="428"/>
      <c r="E13" s="435"/>
      <c r="F13" s="79" t="s">
        <v>297</v>
      </c>
      <c r="G13" s="81"/>
      <c r="H13" s="79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3" t="s">
        <v>145</v>
      </c>
      <c r="W13" s="83" t="s">
        <v>145</v>
      </c>
      <c r="X13" s="151" t="s">
        <v>298</v>
      </c>
      <c r="Y13" s="152"/>
      <c r="Z13" s="144"/>
    </row>
    <row r="14" spans="1:26" ht="213" customHeight="1">
      <c r="A14" s="146"/>
      <c r="B14" s="146"/>
      <c r="C14" s="147"/>
      <c r="D14" s="428"/>
      <c r="E14" s="435"/>
      <c r="F14" s="79" t="s">
        <v>484</v>
      </c>
      <c r="G14" s="81"/>
      <c r="H14" s="79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3" t="s">
        <v>308</v>
      </c>
      <c r="W14" s="83" t="s">
        <v>308</v>
      </c>
      <c r="X14" s="151"/>
      <c r="Y14" s="152"/>
      <c r="Z14" s="144"/>
    </row>
    <row r="15" spans="1:26" ht="378" customHeight="1">
      <c r="A15" s="146"/>
      <c r="B15" s="146"/>
      <c r="C15" s="147"/>
      <c r="D15" s="428"/>
      <c r="E15" s="435"/>
      <c r="F15" s="79" t="s">
        <v>485</v>
      </c>
      <c r="G15" s="81"/>
      <c r="H15" s="79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3" t="s">
        <v>308</v>
      </c>
      <c r="W15" s="83" t="s">
        <v>308</v>
      </c>
      <c r="X15" s="151"/>
      <c r="Y15" s="152"/>
      <c r="Z15" s="144"/>
    </row>
    <row r="16" spans="1:26" ht="270" customHeight="1">
      <c r="A16" s="146"/>
      <c r="B16" s="146"/>
      <c r="C16" s="147"/>
      <c r="D16" s="428"/>
      <c r="E16" s="435"/>
      <c r="F16" s="79" t="s">
        <v>502</v>
      </c>
      <c r="G16" s="81"/>
      <c r="H16" s="79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0" t="s">
        <v>294</v>
      </c>
      <c r="W16" s="80" t="s">
        <v>294</v>
      </c>
      <c r="X16" s="151" t="s">
        <v>298</v>
      </c>
      <c r="Y16" s="152"/>
      <c r="Z16" s="144"/>
    </row>
    <row r="17" spans="1:26" ht="375" customHeight="1">
      <c r="A17" s="146"/>
      <c r="B17" s="146"/>
      <c r="C17" s="147"/>
      <c r="D17" s="428"/>
      <c r="E17" s="435"/>
      <c r="F17" s="79" t="s">
        <v>503</v>
      </c>
      <c r="G17" s="81"/>
      <c r="H17" s="79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155" t="s">
        <v>504</v>
      </c>
      <c r="W17" s="80" t="s">
        <v>505</v>
      </c>
      <c r="X17" s="151" t="s">
        <v>298</v>
      </c>
      <c r="Y17" s="152"/>
      <c r="Z17" s="144"/>
    </row>
    <row r="18" spans="1:26" ht="364.5" customHeight="1">
      <c r="A18" s="146"/>
      <c r="B18" s="146"/>
      <c r="C18" s="147"/>
      <c r="D18" s="428"/>
      <c r="E18" s="436"/>
      <c r="F18" s="154" t="s">
        <v>506</v>
      </c>
      <c r="G18" s="81"/>
      <c r="H18" s="79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79" t="s">
        <v>507</v>
      </c>
      <c r="W18" s="155" t="s">
        <v>21</v>
      </c>
      <c r="X18" s="151" t="s">
        <v>298</v>
      </c>
      <c r="Y18" s="152"/>
      <c r="Z18" s="144"/>
    </row>
    <row r="19" spans="1:26" ht="364.5" customHeight="1">
      <c r="A19" s="146"/>
      <c r="B19" s="146"/>
      <c r="C19" s="147"/>
      <c r="D19" s="428"/>
      <c r="E19" s="219"/>
      <c r="F19" s="414" t="s">
        <v>583</v>
      </c>
      <c r="G19" s="415"/>
      <c r="H19" s="416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416" t="s">
        <v>251</v>
      </c>
      <c r="W19" s="155"/>
      <c r="X19" s="417">
        <v>530000</v>
      </c>
      <c r="Y19" s="418"/>
      <c r="Z19" s="144"/>
    </row>
    <row r="20" spans="1:26" ht="364.5" customHeight="1">
      <c r="A20" s="146"/>
      <c r="B20" s="146"/>
      <c r="C20" s="147"/>
      <c r="D20" s="428"/>
      <c r="E20" s="219"/>
      <c r="F20" s="411" t="s">
        <v>297</v>
      </c>
      <c r="G20" s="411"/>
      <c r="H20" s="411"/>
      <c r="I20" s="412"/>
      <c r="J20" s="412"/>
      <c r="K20" s="412"/>
      <c r="L20" s="412"/>
      <c r="M20" s="412"/>
      <c r="N20" s="412"/>
      <c r="O20" s="412"/>
      <c r="P20" s="412"/>
      <c r="Q20" s="412"/>
      <c r="R20" s="412"/>
      <c r="S20" s="412"/>
      <c r="T20" s="412"/>
      <c r="U20" s="412"/>
      <c r="V20" s="413" t="s">
        <v>145</v>
      </c>
      <c r="W20" s="413" t="s">
        <v>145</v>
      </c>
      <c r="X20" s="412">
        <v>30000</v>
      </c>
      <c r="Y20" s="423"/>
      <c r="Z20" s="144"/>
    </row>
    <row r="21" spans="1:26" ht="364.5" customHeight="1">
      <c r="A21" s="146"/>
      <c r="B21" s="146"/>
      <c r="C21" s="147"/>
      <c r="D21" s="428"/>
      <c r="E21" s="219"/>
      <c r="F21" s="411" t="s">
        <v>763</v>
      </c>
      <c r="G21" s="411"/>
      <c r="H21" s="411"/>
      <c r="I21" s="412"/>
      <c r="J21" s="412"/>
      <c r="K21" s="412"/>
      <c r="L21" s="412"/>
      <c r="M21" s="412"/>
      <c r="N21" s="412"/>
      <c r="O21" s="412"/>
      <c r="P21" s="412"/>
      <c r="Q21" s="412"/>
      <c r="R21" s="412"/>
      <c r="S21" s="412"/>
      <c r="T21" s="412"/>
      <c r="U21" s="412"/>
      <c r="V21" s="424" t="s">
        <v>145</v>
      </c>
      <c r="W21" s="424" t="s">
        <v>145</v>
      </c>
      <c r="X21" s="425">
        <v>20000</v>
      </c>
      <c r="Y21" s="423"/>
      <c r="Z21" s="144"/>
    </row>
    <row r="22" spans="1:26" ht="364.5" customHeight="1">
      <c r="A22" s="146"/>
      <c r="B22" s="146"/>
      <c r="C22" s="147"/>
      <c r="D22" s="428"/>
      <c r="E22" s="219"/>
      <c r="F22" s="411" t="s">
        <v>764</v>
      </c>
      <c r="G22" s="411"/>
      <c r="H22" s="411"/>
      <c r="I22" s="412"/>
      <c r="J22" s="412"/>
      <c r="K22" s="412"/>
      <c r="L22" s="412"/>
      <c r="M22" s="412"/>
      <c r="N22" s="412"/>
      <c r="O22" s="412"/>
      <c r="P22" s="412"/>
      <c r="Q22" s="412"/>
      <c r="R22" s="412"/>
      <c r="S22" s="412"/>
      <c r="T22" s="412"/>
      <c r="U22" s="412"/>
      <c r="V22" s="424" t="s">
        <v>145</v>
      </c>
      <c r="W22" s="424" t="s">
        <v>145</v>
      </c>
      <c r="X22" s="425">
        <v>20000</v>
      </c>
      <c r="Y22" s="423"/>
      <c r="Z22" s="144"/>
    </row>
    <row r="23" spans="1:26" ht="364.5" customHeight="1">
      <c r="A23" s="146"/>
      <c r="B23" s="146"/>
      <c r="C23" s="147"/>
      <c r="D23" s="428"/>
      <c r="E23" s="219"/>
      <c r="F23" s="93" t="s">
        <v>312</v>
      </c>
      <c r="G23" s="91"/>
      <c r="H23" s="91"/>
      <c r="I23" s="419"/>
      <c r="J23" s="419"/>
      <c r="K23" s="419"/>
      <c r="L23" s="419"/>
      <c r="M23" s="419"/>
      <c r="N23" s="419"/>
      <c r="O23" s="419"/>
      <c r="P23" s="419"/>
      <c r="Q23" s="99"/>
      <c r="R23" s="99"/>
      <c r="S23" s="99"/>
      <c r="T23" s="419"/>
      <c r="U23" s="419"/>
      <c r="V23" s="99" t="s">
        <v>226</v>
      </c>
      <c r="W23" s="420"/>
      <c r="X23" s="421">
        <v>20000</v>
      </c>
      <c r="Y23" s="422" t="s">
        <v>241</v>
      </c>
      <c r="Z23" s="144"/>
    </row>
    <row r="24" spans="1:26" ht="280.5" customHeight="1">
      <c r="A24" s="146"/>
      <c r="B24" s="146"/>
      <c r="C24" s="147"/>
      <c r="D24" s="429"/>
      <c r="E24" s="434" t="s">
        <v>242</v>
      </c>
      <c r="F24" s="153" t="s">
        <v>314</v>
      </c>
      <c r="G24" s="81"/>
      <c r="H24" s="79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3" t="s">
        <v>221</v>
      </c>
      <c r="W24" s="83" t="s">
        <v>255</v>
      </c>
      <c r="X24" s="82">
        <v>90000</v>
      </c>
      <c r="Y24" s="149"/>
      <c r="Z24" s="144"/>
    </row>
    <row r="25" spans="1:26" ht="233.25" customHeight="1">
      <c r="A25" s="146"/>
      <c r="B25" s="146"/>
      <c r="C25" s="147"/>
      <c r="D25" s="123"/>
      <c r="E25" s="435"/>
      <c r="F25" s="79" t="s">
        <v>299</v>
      </c>
      <c r="G25" s="81"/>
      <c r="H25" s="79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150" t="s">
        <v>296</v>
      </c>
      <c r="W25" s="150" t="s">
        <v>296</v>
      </c>
      <c r="X25" s="151" t="s">
        <v>298</v>
      </c>
      <c r="Y25" s="152" t="s">
        <v>300</v>
      </c>
      <c r="Z25" s="144"/>
    </row>
    <row r="26" spans="1:26" ht="215.25" customHeight="1">
      <c r="A26" s="146"/>
      <c r="B26" s="146"/>
      <c r="C26" s="147"/>
      <c r="D26" s="123"/>
      <c r="E26" s="435"/>
      <c r="F26" s="81" t="s">
        <v>301</v>
      </c>
      <c r="G26" s="81"/>
      <c r="H26" s="79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150" t="s">
        <v>529</v>
      </c>
      <c r="W26" s="150" t="s">
        <v>529</v>
      </c>
      <c r="X26" s="151"/>
      <c r="Y26" s="152" t="s">
        <v>302</v>
      </c>
      <c r="Z26" s="144"/>
    </row>
    <row r="27" spans="1:26" ht="243" customHeight="1">
      <c r="A27" s="146"/>
      <c r="B27" s="146"/>
      <c r="C27" s="147"/>
      <c r="D27" s="123"/>
      <c r="E27" s="435"/>
      <c r="F27" s="155" t="s">
        <v>303</v>
      </c>
      <c r="G27" s="81"/>
      <c r="H27" s="79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3" t="s">
        <v>529</v>
      </c>
      <c r="W27" s="83" t="s">
        <v>529</v>
      </c>
      <c r="X27" s="151" t="s">
        <v>298</v>
      </c>
      <c r="Y27" s="152" t="s">
        <v>304</v>
      </c>
      <c r="Z27" s="144"/>
    </row>
    <row r="28" spans="1:26" ht="280.5" customHeight="1">
      <c r="A28" s="146"/>
      <c r="B28" s="146"/>
      <c r="C28" s="147"/>
      <c r="D28" s="123"/>
      <c r="E28" s="435"/>
      <c r="F28" s="148" t="s">
        <v>305</v>
      </c>
      <c r="G28" s="81"/>
      <c r="H28" s="79"/>
      <c r="I28" s="82"/>
      <c r="J28" s="82"/>
      <c r="K28" s="82"/>
      <c r="L28" s="82"/>
      <c r="M28" s="82"/>
      <c r="N28" s="82"/>
      <c r="O28" s="82"/>
      <c r="P28" s="82"/>
      <c r="Q28" s="83"/>
      <c r="R28" s="83"/>
      <c r="S28" s="83"/>
      <c r="T28" s="82"/>
      <c r="U28" s="82"/>
      <c r="V28" s="83" t="s">
        <v>306</v>
      </c>
      <c r="W28" s="83" t="s">
        <v>306</v>
      </c>
      <c r="X28" s="151" t="s">
        <v>298</v>
      </c>
      <c r="Y28" s="149" t="s">
        <v>298</v>
      </c>
      <c r="Z28" s="144"/>
    </row>
    <row r="29" spans="1:26" ht="198" customHeight="1">
      <c r="A29" s="146"/>
      <c r="B29" s="146"/>
      <c r="C29" s="147"/>
      <c r="D29" s="123"/>
      <c r="E29" s="435"/>
      <c r="F29" s="156" t="s">
        <v>307</v>
      </c>
      <c r="G29" s="81"/>
      <c r="H29" s="79"/>
      <c r="I29" s="82"/>
      <c r="J29" s="82"/>
      <c r="K29" s="82"/>
      <c r="L29" s="82"/>
      <c r="M29" s="82"/>
      <c r="N29" s="82"/>
      <c r="O29" s="82"/>
      <c r="P29" s="82"/>
      <c r="Q29" s="83"/>
      <c r="R29" s="83"/>
      <c r="S29" s="83"/>
      <c r="T29" s="82"/>
      <c r="U29" s="82"/>
      <c r="V29" s="83" t="s">
        <v>308</v>
      </c>
      <c r="W29" s="83" t="s">
        <v>308</v>
      </c>
      <c r="X29" s="151" t="s">
        <v>298</v>
      </c>
      <c r="Y29" s="152" t="s">
        <v>309</v>
      </c>
      <c r="Z29" s="144"/>
    </row>
    <row r="30" spans="1:26" ht="192.75" customHeight="1">
      <c r="A30" s="146"/>
      <c r="B30" s="146"/>
      <c r="C30" s="147"/>
      <c r="D30" s="123"/>
      <c r="E30" s="435"/>
      <c r="F30" s="148" t="s">
        <v>310</v>
      </c>
      <c r="G30" s="81"/>
      <c r="H30" s="79"/>
      <c r="I30" s="82"/>
      <c r="J30" s="82"/>
      <c r="K30" s="82"/>
      <c r="L30" s="82"/>
      <c r="M30" s="82"/>
      <c r="N30" s="82"/>
      <c r="O30" s="82"/>
      <c r="P30" s="82"/>
      <c r="Q30" s="83"/>
      <c r="R30" s="83"/>
      <c r="S30" s="83"/>
      <c r="T30" s="82"/>
      <c r="U30" s="82"/>
      <c r="V30" s="83" t="s">
        <v>308</v>
      </c>
      <c r="W30" s="83" t="s">
        <v>308</v>
      </c>
      <c r="X30" s="151" t="s">
        <v>298</v>
      </c>
      <c r="Y30" s="152" t="s">
        <v>309</v>
      </c>
      <c r="Z30" s="144"/>
    </row>
    <row r="31" spans="1:26" ht="252.75" customHeight="1">
      <c r="A31" s="146"/>
      <c r="B31" s="146"/>
      <c r="C31" s="147"/>
      <c r="D31" s="123"/>
      <c r="E31" s="436"/>
      <c r="F31" s="148" t="s">
        <v>311</v>
      </c>
      <c r="G31" s="81"/>
      <c r="H31" s="79"/>
      <c r="I31" s="82"/>
      <c r="J31" s="82"/>
      <c r="K31" s="82"/>
      <c r="L31" s="82"/>
      <c r="M31" s="82"/>
      <c r="N31" s="82"/>
      <c r="O31" s="82"/>
      <c r="P31" s="82"/>
      <c r="Q31" s="83"/>
      <c r="R31" s="83"/>
      <c r="S31" s="83"/>
      <c r="T31" s="82"/>
      <c r="U31" s="82"/>
      <c r="V31" s="83" t="s">
        <v>308</v>
      </c>
      <c r="W31" s="83" t="s">
        <v>308</v>
      </c>
      <c r="X31" s="151" t="s">
        <v>298</v>
      </c>
      <c r="Y31" s="152" t="s">
        <v>309</v>
      </c>
      <c r="Z31" s="144"/>
    </row>
    <row r="32" spans="1:26" ht="318" customHeight="1">
      <c r="A32" s="146"/>
      <c r="B32" s="146"/>
      <c r="C32" s="147"/>
      <c r="D32" s="78" t="s">
        <v>259</v>
      </c>
      <c r="E32" s="81" t="s">
        <v>177</v>
      </c>
      <c r="F32" s="148" t="s">
        <v>313</v>
      </c>
      <c r="G32" s="81"/>
      <c r="H32" s="79"/>
      <c r="I32" s="82"/>
      <c r="J32" s="82"/>
      <c r="K32" s="82"/>
      <c r="L32" s="82"/>
      <c r="M32" s="82"/>
      <c r="N32" s="82"/>
      <c r="O32" s="82"/>
      <c r="P32" s="82"/>
      <c r="Q32" s="83"/>
      <c r="R32" s="83"/>
      <c r="S32" s="83"/>
      <c r="T32" s="82"/>
      <c r="U32" s="82"/>
      <c r="V32" s="83" t="s">
        <v>221</v>
      </c>
      <c r="W32" s="83" t="s">
        <v>255</v>
      </c>
      <c r="X32" s="82">
        <v>50000</v>
      </c>
      <c r="Y32" s="149"/>
      <c r="Z32" s="144"/>
    </row>
    <row r="33" spans="1:26" ht="58.5" customHeight="1">
      <c r="A33" s="169"/>
      <c r="B33" s="169"/>
      <c r="C33" s="170"/>
      <c r="D33" s="84" t="s">
        <v>9</v>
      </c>
      <c r="E33" s="171"/>
      <c r="F33" s="169"/>
      <c r="G33" s="172"/>
      <c r="H33" s="172" t="s">
        <v>9</v>
      </c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2"/>
      <c r="W33" s="172"/>
      <c r="X33" s="173">
        <f>SUM(X10:X32)</f>
        <v>1110000</v>
      </c>
      <c r="Y33" s="174"/>
      <c r="Z33" s="144"/>
    </row>
    <row r="34" spans="1:26" ht="58.5" customHeight="1">
      <c r="A34" s="175"/>
      <c r="B34" s="175"/>
      <c r="C34" s="176"/>
      <c r="D34" s="84" t="s">
        <v>10</v>
      </c>
      <c r="E34" s="171"/>
      <c r="F34" s="175"/>
      <c r="G34" s="177"/>
      <c r="H34" s="172" t="s">
        <v>10</v>
      </c>
      <c r="I34" s="174"/>
      <c r="J34" s="174"/>
      <c r="K34" s="174"/>
      <c r="L34" s="174"/>
      <c r="M34" s="174"/>
      <c r="N34" s="174"/>
      <c r="O34" s="174"/>
      <c r="P34" s="174"/>
      <c r="Q34" s="178"/>
      <c r="R34" s="178"/>
      <c r="S34" s="178"/>
      <c r="T34" s="178"/>
      <c r="U34" s="178"/>
      <c r="V34" s="177"/>
      <c r="W34" s="177"/>
      <c r="X34" s="174">
        <v>18</v>
      </c>
      <c r="Y34" s="174"/>
      <c r="Z34" s="144"/>
    </row>
    <row r="35" spans="1:26" ht="43.5" customHeight="1">
      <c r="D35" s="144"/>
      <c r="G35" s="158"/>
      <c r="H35" s="157"/>
      <c r="I35" s="159"/>
      <c r="Q35" s="158"/>
      <c r="R35" s="160"/>
      <c r="W35" s="158"/>
      <c r="X35" s="159"/>
      <c r="Z35" s="144"/>
    </row>
    <row r="36" spans="1:26" ht="43.5" customHeight="1">
      <c r="D36" s="144"/>
      <c r="G36" s="158"/>
      <c r="H36" s="157"/>
      <c r="I36" s="159"/>
      <c r="Q36" s="158"/>
      <c r="R36" s="160"/>
      <c r="U36" s="157"/>
      <c r="V36" s="158"/>
      <c r="W36" s="158"/>
      <c r="X36" s="159"/>
      <c r="Y36" s="158"/>
      <c r="Z36" s="144"/>
    </row>
    <row r="37" spans="1:26" ht="43.5" customHeight="1">
      <c r="G37" s="158"/>
      <c r="H37" s="157"/>
      <c r="I37" s="159"/>
      <c r="Q37" s="158"/>
      <c r="R37" s="160"/>
      <c r="U37" s="157"/>
      <c r="V37" s="158"/>
      <c r="W37" s="158"/>
      <c r="X37" s="159"/>
      <c r="Y37" s="158"/>
      <c r="Z37" s="144"/>
    </row>
    <row r="38" spans="1:26" ht="43.5" customHeight="1">
      <c r="Z38" s="144"/>
    </row>
    <row r="39" spans="1:26" ht="43.5" customHeight="1">
      <c r="Z39" s="144"/>
    </row>
  </sheetData>
  <mergeCells count="16">
    <mergeCell ref="D10:D24"/>
    <mergeCell ref="D1:G1"/>
    <mergeCell ref="Y6:Y8"/>
    <mergeCell ref="J7:U7"/>
    <mergeCell ref="D6:D8"/>
    <mergeCell ref="F6:F8"/>
    <mergeCell ref="G6:G8"/>
    <mergeCell ref="H6:H8"/>
    <mergeCell ref="I6:I8"/>
    <mergeCell ref="J6:U6"/>
    <mergeCell ref="V6:V7"/>
    <mergeCell ref="X6:X8"/>
    <mergeCell ref="W6:W8"/>
    <mergeCell ref="E6:E8"/>
    <mergeCell ref="E10:E18"/>
    <mergeCell ref="E24:E31"/>
  </mergeCells>
  <pageMargins left="0.25" right="0.25" top="0.75" bottom="0.75" header="0.3" footer="0.3"/>
  <pageSetup paperSize="8" scale="33" fitToHeight="0" orientation="landscape" r:id="rId1"/>
  <headerFooter>
    <oddFooter>&amp;R&amp;"TH SarabunIT๙,ตัวหนา"&amp;18 &amp;A | หน้า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8"/>
  <sheetViews>
    <sheetView topLeftCell="D28" zoomScale="26" zoomScaleNormal="26" workbookViewId="0">
      <selection activeCell="X75" sqref="X75"/>
    </sheetView>
  </sheetViews>
  <sheetFormatPr defaultColWidth="8.6640625" defaultRowHeight="60.6"/>
  <cols>
    <col min="1" max="1" width="38" style="194" hidden="1" customWidth="1"/>
    <col min="2" max="2" width="29" style="194" hidden="1" customWidth="1"/>
    <col min="3" max="3" width="33" style="194" hidden="1" customWidth="1"/>
    <col min="4" max="4" width="54.44140625" style="194" customWidth="1"/>
    <col min="5" max="5" width="65.44140625" style="194" customWidth="1"/>
    <col min="6" max="6" width="155.5546875" style="194" customWidth="1"/>
    <col min="7" max="7" width="54.88671875" style="157" hidden="1" customWidth="1"/>
    <col min="8" max="8" width="62" style="157" hidden="1" customWidth="1"/>
    <col min="9" max="9" width="34.33203125" style="157" hidden="1" customWidth="1"/>
    <col min="10" max="21" width="14.6640625" style="186" customWidth="1"/>
    <col min="22" max="22" width="50.44140625" style="196" customWidth="1"/>
    <col min="23" max="23" width="47.109375" style="186" customWidth="1"/>
    <col min="24" max="24" width="58.44140625" style="157" customWidth="1"/>
    <col min="25" max="25" width="62.88671875" style="186" customWidth="1"/>
    <col min="26" max="26" width="27.44140625" style="186" customWidth="1"/>
    <col min="27" max="27" width="40" style="186" customWidth="1"/>
    <col min="28" max="16384" width="8.6640625" style="186"/>
  </cols>
  <sheetData>
    <row r="1" spans="1:25" ht="62.25" customHeight="1">
      <c r="C1" s="443" t="s">
        <v>46</v>
      </c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4"/>
      <c r="U1" s="444"/>
      <c r="V1" s="444"/>
      <c r="W1" s="444"/>
      <c r="X1" s="444"/>
      <c r="Y1" s="444"/>
    </row>
    <row r="2" spans="1:25" ht="62.25" customHeight="1">
      <c r="D2" s="161" t="s">
        <v>77</v>
      </c>
      <c r="E2" s="161"/>
      <c r="F2" s="163"/>
      <c r="G2" s="162"/>
      <c r="H2" s="162"/>
    </row>
    <row r="3" spans="1:25" ht="62.25" customHeight="1">
      <c r="D3" s="161" t="s">
        <v>75</v>
      </c>
      <c r="E3" s="163" t="s">
        <v>78</v>
      </c>
      <c r="F3" s="162"/>
      <c r="G3" s="162"/>
      <c r="I3" s="186"/>
      <c r="U3" s="196"/>
      <c r="V3" s="186"/>
      <c r="W3" s="157"/>
      <c r="X3" s="186"/>
    </row>
    <row r="4" spans="1:25" ht="62.25" customHeight="1">
      <c r="D4" s="161"/>
      <c r="E4" s="163" t="s">
        <v>80</v>
      </c>
      <c r="F4" s="162"/>
      <c r="G4" s="162"/>
      <c r="I4" s="186"/>
      <c r="U4" s="196"/>
      <c r="V4" s="186"/>
      <c r="W4" s="157"/>
      <c r="X4" s="186"/>
    </row>
    <row r="5" spans="1:25" ht="62.25" customHeight="1">
      <c r="D5" s="161" t="s">
        <v>14</v>
      </c>
      <c r="E5" s="163" t="s">
        <v>79</v>
      </c>
      <c r="F5" s="162"/>
      <c r="G5" s="162"/>
      <c r="I5" s="186"/>
      <c r="U5" s="196"/>
      <c r="V5" s="186"/>
      <c r="W5" s="157"/>
      <c r="X5" s="186"/>
    </row>
    <row r="6" spans="1:25" ht="62.25" customHeight="1">
      <c r="D6" s="161"/>
      <c r="E6" s="163" t="s">
        <v>81</v>
      </c>
      <c r="F6" s="157"/>
      <c r="I6" s="186"/>
      <c r="U6" s="196"/>
      <c r="V6" s="186"/>
      <c r="W6" s="157"/>
      <c r="X6" s="186"/>
    </row>
    <row r="7" spans="1:25" s="185" customFormat="1" ht="57.75" customHeight="1">
      <c r="A7" s="445" t="s">
        <v>16</v>
      </c>
      <c r="B7" s="445" t="s">
        <v>15</v>
      </c>
      <c r="C7" s="445" t="s">
        <v>14</v>
      </c>
      <c r="D7" s="446" t="s">
        <v>13</v>
      </c>
      <c r="E7" s="449" t="s">
        <v>220</v>
      </c>
      <c r="F7" s="449" t="s">
        <v>205</v>
      </c>
      <c r="G7" s="449" t="s">
        <v>127</v>
      </c>
      <c r="H7" s="449" t="s">
        <v>1</v>
      </c>
      <c r="I7" s="449" t="s">
        <v>134</v>
      </c>
      <c r="J7" s="437" t="s">
        <v>3</v>
      </c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9"/>
      <c r="V7" s="449" t="s">
        <v>4</v>
      </c>
      <c r="W7" s="449" t="s">
        <v>1</v>
      </c>
      <c r="X7" s="449" t="s">
        <v>134</v>
      </c>
      <c r="Y7" s="452" t="s">
        <v>136</v>
      </c>
    </row>
    <row r="8" spans="1:25" s="185" customFormat="1" ht="65.25" customHeight="1">
      <c r="A8" s="445"/>
      <c r="B8" s="445"/>
      <c r="C8" s="445"/>
      <c r="D8" s="447"/>
      <c r="E8" s="450"/>
      <c r="F8" s="450"/>
      <c r="G8" s="450"/>
      <c r="H8" s="450"/>
      <c r="I8" s="450"/>
      <c r="J8" s="437" t="s">
        <v>160</v>
      </c>
      <c r="K8" s="438"/>
      <c r="L8" s="438"/>
      <c r="M8" s="438"/>
      <c r="N8" s="438"/>
      <c r="O8" s="438"/>
      <c r="P8" s="438"/>
      <c r="Q8" s="438"/>
      <c r="R8" s="438"/>
      <c r="S8" s="438"/>
      <c r="T8" s="438"/>
      <c r="U8" s="439"/>
      <c r="V8" s="451"/>
      <c r="W8" s="450"/>
      <c r="X8" s="450"/>
      <c r="Y8" s="453"/>
    </row>
    <row r="9" spans="1:25" ht="69.599999999999994" customHeight="1">
      <c r="A9" s="445"/>
      <c r="B9" s="445"/>
      <c r="C9" s="445"/>
      <c r="D9" s="448"/>
      <c r="E9" s="451"/>
      <c r="F9" s="451"/>
      <c r="G9" s="451"/>
      <c r="H9" s="451"/>
      <c r="I9" s="451"/>
      <c r="J9" s="244" t="s">
        <v>161</v>
      </c>
      <c r="K9" s="244" t="s">
        <v>162</v>
      </c>
      <c r="L9" s="244" t="s">
        <v>163</v>
      </c>
      <c r="M9" s="244" t="s">
        <v>164</v>
      </c>
      <c r="N9" s="244" t="s">
        <v>165</v>
      </c>
      <c r="O9" s="244" t="s">
        <v>166</v>
      </c>
      <c r="P9" s="244" t="s">
        <v>167</v>
      </c>
      <c r="Q9" s="244" t="s">
        <v>168</v>
      </c>
      <c r="R9" s="244" t="s">
        <v>169</v>
      </c>
      <c r="S9" s="244" t="s">
        <v>170</v>
      </c>
      <c r="T9" s="244" t="s">
        <v>171</v>
      </c>
      <c r="U9" s="244" t="s">
        <v>172</v>
      </c>
      <c r="V9" s="245" t="s">
        <v>222</v>
      </c>
      <c r="W9" s="451"/>
      <c r="X9" s="451"/>
      <c r="Y9" s="454"/>
    </row>
    <row r="10" spans="1:25" ht="261" customHeight="1">
      <c r="A10" s="198"/>
      <c r="B10" s="199"/>
      <c r="C10" s="199"/>
      <c r="D10" s="200" t="s">
        <v>257</v>
      </c>
      <c r="E10" s="457" t="s">
        <v>176</v>
      </c>
      <c r="F10" s="201" t="s">
        <v>530</v>
      </c>
      <c r="G10" s="80" t="s">
        <v>125</v>
      </c>
      <c r="H10" s="202"/>
      <c r="I10" s="203">
        <v>217081000</v>
      </c>
      <c r="J10" s="203"/>
      <c r="K10" s="203"/>
      <c r="L10" s="203"/>
      <c r="M10" s="203"/>
      <c r="N10" s="203"/>
      <c r="O10" s="203"/>
      <c r="P10" s="203"/>
      <c r="Q10" s="204"/>
      <c r="R10" s="204"/>
      <c r="S10" s="205"/>
      <c r="T10" s="206"/>
      <c r="U10" s="206"/>
      <c r="V10" s="202" t="s">
        <v>21</v>
      </c>
      <c r="W10" s="202" t="s">
        <v>45</v>
      </c>
      <c r="X10" s="405">
        <v>217081000</v>
      </c>
      <c r="Y10" s="207"/>
    </row>
    <row r="11" spans="1:25" ht="339.75" customHeight="1">
      <c r="A11" s="168"/>
      <c r="B11" s="208"/>
      <c r="C11" s="208"/>
      <c r="D11" s="209"/>
      <c r="E11" s="458"/>
      <c r="F11" s="210" t="s">
        <v>531</v>
      </c>
      <c r="G11" s="80" t="s">
        <v>137</v>
      </c>
      <c r="H11" s="211"/>
      <c r="I11" s="212">
        <v>91000</v>
      </c>
      <c r="J11" s="212"/>
      <c r="K11" s="212"/>
      <c r="L11" s="212"/>
      <c r="M11" s="212"/>
      <c r="N11" s="212"/>
      <c r="O11" s="212"/>
      <c r="P11" s="212"/>
      <c r="Q11" s="204"/>
      <c r="R11" s="204"/>
      <c r="S11" s="204"/>
      <c r="T11" s="206"/>
      <c r="U11" s="206"/>
      <c r="V11" s="213" t="s">
        <v>207</v>
      </c>
      <c r="W11" s="211" t="s">
        <v>138</v>
      </c>
      <c r="X11" s="406">
        <v>91000</v>
      </c>
      <c r="Y11" s="206"/>
    </row>
    <row r="12" spans="1:25" ht="262.5" customHeight="1">
      <c r="A12" s="209"/>
      <c r="B12" s="199"/>
      <c r="C12" s="199"/>
      <c r="D12" s="209"/>
      <c r="E12" s="458"/>
      <c r="F12" s="214" t="s">
        <v>532</v>
      </c>
      <c r="G12" s="80" t="s">
        <v>139</v>
      </c>
      <c r="H12" s="211"/>
      <c r="I12" s="215">
        <v>485000</v>
      </c>
      <c r="J12" s="215"/>
      <c r="K12" s="215"/>
      <c r="L12" s="215"/>
      <c r="M12" s="215"/>
      <c r="N12" s="215"/>
      <c r="O12" s="215"/>
      <c r="P12" s="215"/>
      <c r="Q12" s="204"/>
      <c r="R12" s="204"/>
      <c r="S12" s="204"/>
      <c r="T12" s="206"/>
      <c r="U12" s="206"/>
      <c r="V12" s="213" t="s">
        <v>207</v>
      </c>
      <c r="W12" s="211" t="s">
        <v>138</v>
      </c>
      <c r="X12" s="405">
        <v>485000</v>
      </c>
      <c r="Y12" s="206"/>
    </row>
    <row r="13" spans="1:25" ht="329.25" customHeight="1">
      <c r="A13" s="209"/>
      <c r="B13" s="199"/>
      <c r="C13" s="199"/>
      <c r="D13" s="209"/>
      <c r="E13" s="458"/>
      <c r="F13" s="210" t="s">
        <v>533</v>
      </c>
      <c r="G13" s="80" t="s">
        <v>139</v>
      </c>
      <c r="H13" s="211"/>
      <c r="I13" s="216">
        <v>494000</v>
      </c>
      <c r="J13" s="216"/>
      <c r="K13" s="216"/>
      <c r="L13" s="216"/>
      <c r="M13" s="216"/>
      <c r="N13" s="216"/>
      <c r="O13" s="216"/>
      <c r="P13" s="216"/>
      <c r="Q13" s="204"/>
      <c r="R13" s="204"/>
      <c r="S13" s="204"/>
      <c r="T13" s="206"/>
      <c r="U13" s="206"/>
      <c r="V13" s="213" t="s">
        <v>207</v>
      </c>
      <c r="W13" s="211" t="s">
        <v>138</v>
      </c>
      <c r="X13" s="406">
        <v>494000</v>
      </c>
      <c r="Y13" s="206"/>
    </row>
    <row r="14" spans="1:25" ht="189.75" customHeight="1">
      <c r="A14" s="209"/>
      <c r="B14" s="199"/>
      <c r="C14" s="199"/>
      <c r="D14" s="209"/>
      <c r="E14" s="458"/>
      <c r="F14" s="217" t="s">
        <v>534</v>
      </c>
      <c r="G14" s="202" t="s">
        <v>140</v>
      </c>
      <c r="H14" s="211"/>
      <c r="I14" s="218">
        <v>6610000</v>
      </c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9" t="s">
        <v>207</v>
      </c>
      <c r="W14" s="220" t="s">
        <v>138</v>
      </c>
      <c r="X14" s="407">
        <v>6610000</v>
      </c>
      <c r="Y14" s="221"/>
    </row>
    <row r="15" spans="1:25" ht="351.75" customHeight="1">
      <c r="A15" s="209"/>
      <c r="B15" s="199"/>
      <c r="C15" s="199"/>
      <c r="D15" s="209"/>
      <c r="E15" s="458"/>
      <c r="F15" s="208" t="s">
        <v>223</v>
      </c>
      <c r="G15" s="211"/>
      <c r="H15" s="211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3"/>
      <c r="W15" s="211"/>
      <c r="X15" s="406"/>
      <c r="Y15" s="222"/>
    </row>
    <row r="16" spans="1:25" ht="194.25" customHeight="1">
      <c r="A16" s="209"/>
      <c r="B16" s="199"/>
      <c r="C16" s="199"/>
      <c r="D16" s="209"/>
      <c r="E16" s="458"/>
      <c r="F16" s="80" t="s">
        <v>535</v>
      </c>
      <c r="G16" s="202"/>
      <c r="H16" s="202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150" t="s">
        <v>207</v>
      </c>
      <c r="W16" s="202" t="s">
        <v>138</v>
      </c>
      <c r="X16" s="405">
        <v>486000</v>
      </c>
      <c r="Y16" s="206"/>
    </row>
    <row r="17" spans="1:25" ht="181.8">
      <c r="A17" s="209"/>
      <c r="B17" s="199"/>
      <c r="C17" s="199"/>
      <c r="D17" s="209"/>
      <c r="E17" s="458"/>
      <c r="F17" s="80" t="s">
        <v>536</v>
      </c>
      <c r="G17" s="211"/>
      <c r="H17" s="211"/>
      <c r="I17" s="216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150" t="s">
        <v>207</v>
      </c>
      <c r="W17" s="202" t="s">
        <v>138</v>
      </c>
      <c r="X17" s="405">
        <v>50000</v>
      </c>
      <c r="Y17" s="224"/>
    </row>
    <row r="18" spans="1:25" ht="242.4">
      <c r="A18" s="209"/>
      <c r="B18" s="199"/>
      <c r="C18" s="199"/>
      <c r="D18" s="209"/>
      <c r="E18" s="458"/>
      <c r="F18" s="217" t="s">
        <v>537</v>
      </c>
      <c r="G18" s="202" t="s">
        <v>139</v>
      </c>
      <c r="H18" s="202"/>
      <c r="I18" s="215">
        <v>390000</v>
      </c>
      <c r="J18" s="455"/>
      <c r="K18" s="455"/>
      <c r="L18" s="455"/>
      <c r="M18" s="455"/>
      <c r="N18" s="455"/>
      <c r="O18" s="455"/>
      <c r="P18" s="455"/>
      <c r="Q18" s="455"/>
      <c r="R18" s="455"/>
      <c r="S18" s="455"/>
      <c r="T18" s="455"/>
      <c r="U18" s="455"/>
      <c r="V18" s="434" t="s">
        <v>207</v>
      </c>
      <c r="W18" s="434" t="s">
        <v>138</v>
      </c>
      <c r="X18" s="464">
        <v>390000</v>
      </c>
      <c r="Y18" s="466"/>
    </row>
    <row r="19" spans="1:25" ht="303">
      <c r="A19" s="209"/>
      <c r="B19" s="199"/>
      <c r="C19" s="199"/>
      <c r="D19" s="209"/>
      <c r="E19" s="458"/>
      <c r="F19" s="225" t="s">
        <v>229</v>
      </c>
      <c r="G19" s="211"/>
      <c r="H19" s="211"/>
      <c r="I19" s="223"/>
      <c r="J19" s="456"/>
      <c r="K19" s="456"/>
      <c r="L19" s="456"/>
      <c r="M19" s="456"/>
      <c r="N19" s="456"/>
      <c r="O19" s="456"/>
      <c r="P19" s="456"/>
      <c r="Q19" s="456"/>
      <c r="R19" s="456"/>
      <c r="S19" s="456"/>
      <c r="T19" s="456"/>
      <c r="U19" s="456"/>
      <c r="V19" s="436"/>
      <c r="W19" s="436"/>
      <c r="X19" s="465"/>
      <c r="Y19" s="467"/>
    </row>
    <row r="20" spans="1:25" ht="242.4">
      <c r="A20" s="209"/>
      <c r="B20" s="199"/>
      <c r="C20" s="199"/>
      <c r="D20" s="209"/>
      <c r="E20" s="458"/>
      <c r="F20" s="217" t="s">
        <v>538</v>
      </c>
      <c r="G20" s="211" t="s">
        <v>141</v>
      </c>
      <c r="H20" s="211"/>
      <c r="I20" s="223">
        <v>945000</v>
      </c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9" t="s">
        <v>207</v>
      </c>
      <c r="W20" s="220" t="s">
        <v>138</v>
      </c>
      <c r="X20" s="408">
        <v>945000</v>
      </c>
      <c r="Y20" s="224"/>
    </row>
    <row r="21" spans="1:25" ht="363.6">
      <c r="A21" s="209"/>
      <c r="B21" s="199"/>
      <c r="C21" s="199"/>
      <c r="D21" s="209"/>
      <c r="E21" s="458"/>
      <c r="F21" s="210" t="s">
        <v>462</v>
      </c>
      <c r="G21" s="211"/>
      <c r="H21" s="211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3"/>
      <c r="W21" s="211"/>
      <c r="X21" s="406"/>
      <c r="Y21" s="222"/>
    </row>
    <row r="22" spans="1:25" ht="363.6">
      <c r="A22" s="209"/>
      <c r="B22" s="199"/>
      <c r="C22" s="199"/>
      <c r="D22" s="209"/>
      <c r="E22" s="458"/>
      <c r="F22" s="210" t="s">
        <v>539</v>
      </c>
      <c r="G22" s="211" t="s">
        <v>140</v>
      </c>
      <c r="H22" s="211"/>
      <c r="I22" s="216">
        <v>426000</v>
      </c>
      <c r="J22" s="216"/>
      <c r="K22" s="216"/>
      <c r="L22" s="216"/>
      <c r="M22" s="216"/>
      <c r="N22" s="216"/>
      <c r="O22" s="216"/>
      <c r="P22" s="216"/>
      <c r="Q22" s="204"/>
      <c r="R22" s="204"/>
      <c r="S22" s="204"/>
      <c r="T22" s="206"/>
      <c r="U22" s="206"/>
      <c r="V22" s="213" t="s">
        <v>207</v>
      </c>
      <c r="W22" s="213" t="s">
        <v>138</v>
      </c>
      <c r="X22" s="406">
        <v>426000</v>
      </c>
      <c r="Y22" s="206"/>
    </row>
    <row r="23" spans="1:25" ht="303">
      <c r="A23" s="226"/>
      <c r="B23" s="80"/>
      <c r="C23" s="80"/>
      <c r="D23" s="209"/>
      <c r="E23" s="458"/>
      <c r="F23" s="210" t="s">
        <v>540</v>
      </c>
      <c r="G23" s="211" t="s">
        <v>142</v>
      </c>
      <c r="H23" s="211"/>
      <c r="I23" s="216">
        <v>1497000</v>
      </c>
      <c r="J23" s="216"/>
      <c r="K23" s="216"/>
      <c r="L23" s="216"/>
      <c r="M23" s="216"/>
      <c r="N23" s="216"/>
      <c r="O23" s="216"/>
      <c r="P23" s="216"/>
      <c r="Q23" s="204"/>
      <c r="R23" s="204"/>
      <c r="S23" s="204"/>
      <c r="T23" s="206"/>
      <c r="U23" s="206"/>
      <c r="V23" s="213" t="s">
        <v>207</v>
      </c>
      <c r="W23" s="213" t="s">
        <v>138</v>
      </c>
      <c r="X23" s="406">
        <v>1497000</v>
      </c>
      <c r="Y23" s="206"/>
    </row>
    <row r="24" spans="1:25" ht="303">
      <c r="A24" s="226"/>
      <c r="B24" s="80"/>
      <c r="C24" s="80"/>
      <c r="D24" s="209"/>
      <c r="E24" s="458"/>
      <c r="F24" s="210" t="s">
        <v>541</v>
      </c>
      <c r="G24" s="211" t="s">
        <v>137</v>
      </c>
      <c r="H24" s="211"/>
      <c r="I24" s="216">
        <v>1834000</v>
      </c>
      <c r="J24" s="216"/>
      <c r="K24" s="216"/>
      <c r="L24" s="216"/>
      <c r="M24" s="216"/>
      <c r="N24" s="216"/>
      <c r="O24" s="216"/>
      <c r="P24" s="216"/>
      <c r="Q24" s="204"/>
      <c r="R24" s="204"/>
      <c r="S24" s="204"/>
      <c r="T24" s="206"/>
      <c r="U24" s="206"/>
      <c r="V24" s="213" t="s">
        <v>207</v>
      </c>
      <c r="W24" s="213" t="s">
        <v>138</v>
      </c>
      <c r="X24" s="406">
        <v>1834000</v>
      </c>
      <c r="Y24" s="206"/>
    </row>
    <row r="25" spans="1:25" ht="242.4">
      <c r="D25" s="209"/>
      <c r="E25" s="458"/>
      <c r="F25" s="214" t="s">
        <v>542</v>
      </c>
      <c r="G25" s="202" t="s">
        <v>143</v>
      </c>
      <c r="H25" s="202"/>
      <c r="I25" s="215">
        <v>128000</v>
      </c>
      <c r="J25" s="215"/>
      <c r="K25" s="215"/>
      <c r="L25" s="215"/>
      <c r="M25" s="215"/>
      <c r="N25" s="215"/>
      <c r="O25" s="215"/>
      <c r="P25" s="215"/>
      <c r="Q25" s="204"/>
      <c r="R25" s="204"/>
      <c r="S25" s="204"/>
      <c r="T25" s="206"/>
      <c r="U25" s="206"/>
      <c r="V25" s="150" t="s">
        <v>207</v>
      </c>
      <c r="W25" s="150" t="s">
        <v>138</v>
      </c>
      <c r="X25" s="405">
        <v>128000</v>
      </c>
      <c r="Y25" s="206"/>
    </row>
    <row r="26" spans="1:25" ht="242.4">
      <c r="D26" s="209"/>
      <c r="E26" s="458"/>
      <c r="F26" s="210" t="s">
        <v>543</v>
      </c>
      <c r="G26" s="211" t="s">
        <v>144</v>
      </c>
      <c r="H26" s="211"/>
      <c r="I26" s="216">
        <v>496000</v>
      </c>
      <c r="J26" s="216"/>
      <c r="K26" s="216"/>
      <c r="L26" s="216"/>
      <c r="M26" s="216"/>
      <c r="N26" s="216"/>
      <c r="O26" s="216"/>
      <c r="P26" s="216"/>
      <c r="Q26" s="204"/>
      <c r="R26" s="204"/>
      <c r="S26" s="204"/>
      <c r="T26" s="206"/>
      <c r="U26" s="206"/>
      <c r="V26" s="213" t="s">
        <v>207</v>
      </c>
      <c r="W26" s="213" t="s">
        <v>138</v>
      </c>
      <c r="X26" s="406">
        <v>496000</v>
      </c>
      <c r="Y26" s="206"/>
    </row>
    <row r="27" spans="1:25" ht="181.8">
      <c r="D27" s="209"/>
      <c r="E27" s="458"/>
      <c r="F27" s="210" t="s">
        <v>544</v>
      </c>
      <c r="G27" s="211"/>
      <c r="H27" s="211"/>
      <c r="I27" s="216"/>
      <c r="J27" s="216"/>
      <c r="K27" s="216"/>
      <c r="L27" s="216"/>
      <c r="M27" s="216"/>
      <c r="N27" s="216"/>
      <c r="O27" s="216"/>
      <c r="P27" s="216"/>
      <c r="Q27" s="227"/>
      <c r="R27" s="204"/>
      <c r="S27" s="204"/>
      <c r="T27" s="206"/>
      <c r="U27" s="206"/>
      <c r="V27" s="213" t="s">
        <v>207</v>
      </c>
      <c r="W27" s="213" t="s">
        <v>138</v>
      </c>
      <c r="X27" s="406"/>
      <c r="Y27" s="206"/>
    </row>
    <row r="28" spans="1:25" ht="181.8">
      <c r="D28" s="209"/>
      <c r="E28" s="458"/>
      <c r="F28" s="228" t="s">
        <v>545</v>
      </c>
      <c r="G28" s="211"/>
      <c r="H28" s="211"/>
      <c r="I28" s="216"/>
      <c r="J28" s="216"/>
      <c r="K28" s="216"/>
      <c r="L28" s="216"/>
      <c r="M28" s="216"/>
      <c r="N28" s="216"/>
      <c r="O28" s="216"/>
      <c r="P28" s="216"/>
      <c r="Q28" s="227"/>
      <c r="R28" s="204"/>
      <c r="S28" s="204"/>
      <c r="T28" s="206"/>
      <c r="U28" s="206"/>
      <c r="V28" s="213" t="s">
        <v>207</v>
      </c>
      <c r="W28" s="213" t="s">
        <v>138</v>
      </c>
      <c r="X28" s="406"/>
      <c r="Y28" s="206"/>
    </row>
    <row r="29" spans="1:25" ht="181.8">
      <c r="D29" s="209"/>
      <c r="E29" s="458"/>
      <c r="F29" s="229" t="s">
        <v>288</v>
      </c>
      <c r="G29" s="211"/>
      <c r="H29" s="211"/>
      <c r="I29" s="216"/>
      <c r="J29" s="216"/>
      <c r="K29" s="216"/>
      <c r="L29" s="216"/>
      <c r="M29" s="216"/>
      <c r="N29" s="216"/>
      <c r="O29" s="216"/>
      <c r="P29" s="216"/>
      <c r="Q29" s="227"/>
      <c r="R29" s="204"/>
      <c r="S29" s="204"/>
      <c r="T29" s="206"/>
      <c r="U29" s="206"/>
      <c r="V29" s="213" t="s">
        <v>207</v>
      </c>
      <c r="W29" s="213" t="s">
        <v>138</v>
      </c>
      <c r="X29" s="406"/>
      <c r="Y29" s="206"/>
    </row>
    <row r="30" spans="1:25" ht="181.8">
      <c r="D30" s="209"/>
      <c r="E30" s="458"/>
      <c r="F30" s="229" t="s">
        <v>546</v>
      </c>
      <c r="G30" s="211" t="s">
        <v>149</v>
      </c>
      <c r="H30" s="211"/>
      <c r="I30" s="216">
        <v>8757000</v>
      </c>
      <c r="J30" s="216"/>
      <c r="K30" s="216"/>
      <c r="L30" s="216"/>
      <c r="M30" s="216"/>
      <c r="N30" s="216"/>
      <c r="O30" s="216"/>
      <c r="P30" s="204"/>
      <c r="Q30" s="216"/>
      <c r="R30" s="204"/>
      <c r="S30" s="204"/>
      <c r="T30" s="206"/>
      <c r="U30" s="206"/>
      <c r="V30" s="213" t="s">
        <v>207</v>
      </c>
      <c r="W30" s="213" t="s">
        <v>138</v>
      </c>
      <c r="X30" s="406"/>
      <c r="Y30" s="206"/>
    </row>
    <row r="31" spans="1:25" ht="181.8">
      <c r="D31" s="209"/>
      <c r="E31" s="458"/>
      <c r="F31" s="229" t="s">
        <v>547</v>
      </c>
      <c r="G31" s="211"/>
      <c r="H31" s="211"/>
      <c r="I31" s="216"/>
      <c r="J31" s="216"/>
      <c r="K31" s="216"/>
      <c r="L31" s="216"/>
      <c r="M31" s="216"/>
      <c r="N31" s="216"/>
      <c r="O31" s="216"/>
      <c r="P31" s="204"/>
      <c r="Q31" s="216"/>
      <c r="R31" s="204"/>
      <c r="S31" s="204"/>
      <c r="T31" s="206"/>
      <c r="U31" s="206"/>
      <c r="V31" s="213" t="s">
        <v>207</v>
      </c>
      <c r="W31" s="213" t="s">
        <v>138</v>
      </c>
      <c r="X31" s="406"/>
      <c r="Y31" s="206"/>
    </row>
    <row r="32" spans="1:25" ht="181.8">
      <c r="D32" s="209"/>
      <c r="E32" s="458"/>
      <c r="F32" s="229" t="s">
        <v>548</v>
      </c>
      <c r="G32" s="211"/>
      <c r="H32" s="211"/>
      <c r="I32" s="216"/>
      <c r="J32" s="216"/>
      <c r="K32" s="216"/>
      <c r="L32" s="216"/>
      <c r="M32" s="216"/>
      <c r="N32" s="216"/>
      <c r="O32" s="216"/>
      <c r="P32" s="204"/>
      <c r="Q32" s="216"/>
      <c r="R32" s="204"/>
      <c r="S32" s="204"/>
      <c r="T32" s="206"/>
      <c r="U32" s="206"/>
      <c r="V32" s="213" t="s">
        <v>207</v>
      </c>
      <c r="W32" s="213" t="s">
        <v>138</v>
      </c>
      <c r="X32" s="406"/>
      <c r="Y32" s="206"/>
    </row>
    <row r="33" spans="4:25" ht="181.8">
      <c r="D33" s="209"/>
      <c r="E33" s="458"/>
      <c r="F33" s="229" t="s">
        <v>549</v>
      </c>
      <c r="G33" s="211"/>
      <c r="H33" s="211"/>
      <c r="I33" s="216"/>
      <c r="J33" s="216"/>
      <c r="K33" s="216"/>
      <c r="L33" s="216"/>
      <c r="M33" s="216"/>
      <c r="N33" s="216"/>
      <c r="O33" s="216"/>
      <c r="P33" s="204"/>
      <c r="Q33" s="216"/>
      <c r="R33" s="204"/>
      <c r="S33" s="204"/>
      <c r="T33" s="206"/>
      <c r="U33" s="206"/>
      <c r="V33" s="213" t="s">
        <v>207</v>
      </c>
      <c r="W33" s="213" t="s">
        <v>138</v>
      </c>
      <c r="X33" s="406"/>
      <c r="Y33" s="206"/>
    </row>
    <row r="34" spans="4:25" ht="181.8">
      <c r="D34" s="209"/>
      <c r="E34" s="458"/>
      <c r="F34" s="229" t="s">
        <v>550</v>
      </c>
      <c r="G34" s="211"/>
      <c r="H34" s="211"/>
      <c r="I34" s="216"/>
      <c r="J34" s="216"/>
      <c r="K34" s="216"/>
      <c r="L34" s="216"/>
      <c r="M34" s="216"/>
      <c r="N34" s="216"/>
      <c r="O34" s="216"/>
      <c r="P34" s="204"/>
      <c r="Q34" s="216"/>
      <c r="R34" s="204"/>
      <c r="S34" s="204"/>
      <c r="T34" s="206"/>
      <c r="U34" s="206"/>
      <c r="V34" s="213" t="s">
        <v>207</v>
      </c>
      <c r="W34" s="213" t="s">
        <v>138</v>
      </c>
      <c r="X34" s="406"/>
      <c r="Y34" s="206"/>
    </row>
    <row r="35" spans="4:25" ht="181.8">
      <c r="D35" s="209"/>
      <c r="E35" s="458"/>
      <c r="F35" s="229" t="s">
        <v>551</v>
      </c>
      <c r="G35" s="211"/>
      <c r="H35" s="211"/>
      <c r="I35" s="216"/>
      <c r="J35" s="216"/>
      <c r="K35" s="216"/>
      <c r="L35" s="216"/>
      <c r="M35" s="216"/>
      <c r="N35" s="216"/>
      <c r="O35" s="216"/>
      <c r="P35" s="204"/>
      <c r="Q35" s="216"/>
      <c r="R35" s="204"/>
      <c r="S35" s="204"/>
      <c r="T35" s="206"/>
      <c r="U35" s="206"/>
      <c r="V35" s="213" t="s">
        <v>207</v>
      </c>
      <c r="W35" s="213" t="s">
        <v>138</v>
      </c>
      <c r="X35" s="406">
        <v>123000</v>
      </c>
      <c r="Y35" s="206"/>
    </row>
    <row r="36" spans="4:25" ht="181.8">
      <c r="D36" s="209"/>
      <c r="E36" s="458"/>
      <c r="F36" s="229" t="s">
        <v>552</v>
      </c>
      <c r="G36" s="211"/>
      <c r="H36" s="211"/>
      <c r="I36" s="216"/>
      <c r="J36" s="216"/>
      <c r="K36" s="216"/>
      <c r="L36" s="216"/>
      <c r="M36" s="216"/>
      <c r="N36" s="216"/>
      <c r="O36" s="216"/>
      <c r="P36" s="204"/>
      <c r="Q36" s="216"/>
      <c r="R36" s="204"/>
      <c r="S36" s="204"/>
      <c r="T36" s="206"/>
      <c r="U36" s="206"/>
      <c r="V36" s="213" t="s">
        <v>289</v>
      </c>
      <c r="W36" s="213" t="s">
        <v>138</v>
      </c>
      <c r="X36" s="406">
        <v>192000</v>
      </c>
      <c r="Y36" s="206"/>
    </row>
    <row r="37" spans="4:25" ht="181.8">
      <c r="D37" s="209"/>
      <c r="E37" s="458"/>
      <c r="F37" s="229" t="s">
        <v>553</v>
      </c>
      <c r="G37" s="211"/>
      <c r="H37" s="211"/>
      <c r="I37" s="216"/>
      <c r="J37" s="216"/>
      <c r="K37" s="216"/>
      <c r="L37" s="216"/>
      <c r="M37" s="216"/>
      <c r="N37" s="216"/>
      <c r="O37" s="216"/>
      <c r="P37" s="204"/>
      <c r="Q37" s="216"/>
      <c r="R37" s="204"/>
      <c r="S37" s="204"/>
      <c r="T37" s="206"/>
      <c r="U37" s="206"/>
      <c r="V37" s="213" t="s">
        <v>290</v>
      </c>
      <c r="W37" s="213" t="s">
        <v>138</v>
      </c>
      <c r="X37" s="406">
        <v>30000</v>
      </c>
      <c r="Y37" s="206"/>
    </row>
    <row r="38" spans="4:25" ht="181.8">
      <c r="D38" s="209"/>
      <c r="E38" s="458"/>
      <c r="F38" s="229" t="s">
        <v>554</v>
      </c>
      <c r="G38" s="211"/>
      <c r="H38" s="211"/>
      <c r="I38" s="216"/>
      <c r="J38" s="216"/>
      <c r="K38" s="216"/>
      <c r="L38" s="216"/>
      <c r="M38" s="216"/>
      <c r="N38" s="216"/>
      <c r="O38" s="216"/>
      <c r="P38" s="204"/>
      <c r="Q38" s="216"/>
      <c r="R38" s="204"/>
      <c r="S38" s="204"/>
      <c r="T38" s="206"/>
      <c r="U38" s="206"/>
      <c r="V38" s="213" t="s">
        <v>290</v>
      </c>
      <c r="W38" s="213" t="s">
        <v>138</v>
      </c>
      <c r="X38" s="406">
        <v>123000</v>
      </c>
      <c r="Y38" s="206"/>
    </row>
    <row r="39" spans="4:25" ht="181.8">
      <c r="D39" s="209"/>
      <c r="E39" s="458"/>
      <c r="F39" s="229" t="s">
        <v>555</v>
      </c>
      <c r="G39" s="211"/>
      <c r="H39" s="211"/>
      <c r="I39" s="216"/>
      <c r="J39" s="216"/>
      <c r="K39" s="216"/>
      <c r="L39" s="216"/>
      <c r="M39" s="216"/>
      <c r="N39" s="216"/>
      <c r="O39" s="216"/>
      <c r="P39" s="204"/>
      <c r="Q39" s="216"/>
      <c r="R39" s="204"/>
      <c r="S39" s="204"/>
      <c r="T39" s="206"/>
      <c r="U39" s="206"/>
      <c r="V39" s="213" t="s">
        <v>207</v>
      </c>
      <c r="W39" s="213" t="s">
        <v>138</v>
      </c>
      <c r="X39" s="406"/>
      <c r="Y39" s="206"/>
    </row>
    <row r="40" spans="4:25" ht="181.8">
      <c r="D40" s="209"/>
      <c r="E40" s="458"/>
      <c r="F40" s="229" t="s">
        <v>556</v>
      </c>
      <c r="G40" s="211"/>
      <c r="H40" s="211"/>
      <c r="I40" s="216"/>
      <c r="J40" s="216"/>
      <c r="K40" s="216"/>
      <c r="L40" s="216"/>
      <c r="M40" s="216"/>
      <c r="N40" s="216"/>
      <c r="O40" s="216"/>
      <c r="P40" s="204"/>
      <c r="Q40" s="216"/>
      <c r="R40" s="204"/>
      <c r="S40" s="204"/>
      <c r="T40" s="206"/>
      <c r="U40" s="206"/>
      <c r="V40" s="213" t="s">
        <v>290</v>
      </c>
      <c r="W40" s="213" t="s">
        <v>138</v>
      </c>
      <c r="X40" s="406">
        <v>30000</v>
      </c>
      <c r="Y40" s="206"/>
    </row>
    <row r="41" spans="4:25" ht="242.4">
      <c r="D41" s="209"/>
      <c r="E41" s="458"/>
      <c r="F41" s="210" t="s">
        <v>557</v>
      </c>
      <c r="G41" s="211" t="s">
        <v>151</v>
      </c>
      <c r="H41" s="211"/>
      <c r="I41" s="216">
        <v>1800000</v>
      </c>
      <c r="J41" s="216"/>
      <c r="K41" s="216"/>
      <c r="L41" s="216"/>
      <c r="M41" s="216"/>
      <c r="N41" s="216"/>
      <c r="O41" s="216"/>
      <c r="P41" s="204"/>
      <c r="Q41" s="216"/>
      <c r="R41" s="204"/>
      <c r="S41" s="204"/>
      <c r="T41" s="206"/>
      <c r="U41" s="206"/>
      <c r="V41" s="230" t="s">
        <v>208</v>
      </c>
      <c r="W41" s="230" t="s">
        <v>150</v>
      </c>
      <c r="X41" s="406">
        <v>8757000</v>
      </c>
      <c r="Y41" s="206"/>
    </row>
    <row r="42" spans="4:25" ht="242.4">
      <c r="D42" s="209"/>
      <c r="E42" s="458"/>
      <c r="F42" s="210" t="s">
        <v>558</v>
      </c>
      <c r="G42" s="211" t="s">
        <v>153</v>
      </c>
      <c r="H42" s="211"/>
      <c r="I42" s="216">
        <v>4000000</v>
      </c>
      <c r="J42" s="216"/>
      <c r="K42" s="216"/>
      <c r="L42" s="216"/>
      <c r="M42" s="216"/>
      <c r="N42" s="216"/>
      <c r="O42" s="216"/>
      <c r="P42" s="204"/>
      <c r="Q42" s="216"/>
      <c r="R42" s="204"/>
      <c r="S42" s="204"/>
      <c r="T42" s="206"/>
      <c r="U42" s="206"/>
      <c r="V42" s="230" t="s">
        <v>209</v>
      </c>
      <c r="W42" s="230" t="s">
        <v>150</v>
      </c>
      <c r="X42" s="406">
        <v>1800000</v>
      </c>
      <c r="Y42" s="206"/>
    </row>
    <row r="43" spans="4:25" ht="181.8">
      <c r="D43" s="209"/>
      <c r="E43" s="458"/>
      <c r="F43" s="210" t="s">
        <v>559</v>
      </c>
      <c r="G43" s="211" t="s">
        <v>152</v>
      </c>
      <c r="H43" s="211"/>
      <c r="I43" s="216">
        <v>1300000</v>
      </c>
      <c r="J43" s="216"/>
      <c r="K43" s="216"/>
      <c r="L43" s="216"/>
      <c r="M43" s="216"/>
      <c r="N43" s="216"/>
      <c r="O43" s="216"/>
      <c r="P43" s="204"/>
      <c r="Q43" s="216"/>
      <c r="R43" s="204"/>
      <c r="S43" s="204"/>
      <c r="T43" s="206"/>
      <c r="U43" s="206"/>
      <c r="V43" s="230" t="s">
        <v>210</v>
      </c>
      <c r="W43" s="230" t="s">
        <v>150</v>
      </c>
      <c r="X43" s="406">
        <v>4000000</v>
      </c>
      <c r="Y43" s="206"/>
    </row>
    <row r="44" spans="4:25" ht="303">
      <c r="D44" s="209"/>
      <c r="E44" s="458"/>
      <c r="F44" s="210" t="s">
        <v>560</v>
      </c>
      <c r="G44" s="211" t="s">
        <v>154</v>
      </c>
      <c r="H44" s="211"/>
      <c r="I44" s="216">
        <v>3500000</v>
      </c>
      <c r="J44" s="216"/>
      <c r="K44" s="216"/>
      <c r="L44" s="216"/>
      <c r="M44" s="216"/>
      <c r="N44" s="216"/>
      <c r="O44" s="216"/>
      <c r="P44" s="204"/>
      <c r="Q44" s="216"/>
      <c r="R44" s="204"/>
      <c r="S44" s="204"/>
      <c r="T44" s="206"/>
      <c r="U44" s="206"/>
      <c r="V44" s="230" t="s">
        <v>211</v>
      </c>
      <c r="W44" s="230" t="s">
        <v>150</v>
      </c>
      <c r="X44" s="406">
        <v>1300000</v>
      </c>
      <c r="Y44" s="206"/>
    </row>
    <row r="45" spans="4:25" ht="242.4">
      <c r="D45" s="209"/>
      <c r="E45" s="458"/>
      <c r="F45" s="210" t="s">
        <v>561</v>
      </c>
      <c r="G45" s="211" t="s">
        <v>155</v>
      </c>
      <c r="H45" s="211"/>
      <c r="I45" s="216">
        <v>1961000</v>
      </c>
      <c r="J45" s="216"/>
      <c r="K45" s="216"/>
      <c r="L45" s="216"/>
      <c r="M45" s="216"/>
      <c r="N45" s="216"/>
      <c r="O45" s="216"/>
      <c r="P45" s="204"/>
      <c r="Q45" s="204"/>
      <c r="R45" s="216"/>
      <c r="S45" s="204"/>
      <c r="T45" s="206"/>
      <c r="U45" s="206"/>
      <c r="V45" s="230" t="s">
        <v>212</v>
      </c>
      <c r="W45" s="230" t="s">
        <v>150</v>
      </c>
      <c r="X45" s="406">
        <v>3500000</v>
      </c>
      <c r="Y45" s="206"/>
    </row>
    <row r="46" spans="4:25" ht="181.8">
      <c r="D46" s="209"/>
      <c r="E46" s="458"/>
      <c r="F46" s="210" t="s">
        <v>562</v>
      </c>
      <c r="G46" s="202"/>
      <c r="H46" s="202"/>
      <c r="I46" s="215"/>
      <c r="J46" s="215"/>
      <c r="K46" s="215"/>
      <c r="L46" s="215"/>
      <c r="M46" s="215"/>
      <c r="N46" s="215"/>
      <c r="O46" s="215"/>
      <c r="P46" s="215"/>
      <c r="Q46" s="204"/>
      <c r="R46" s="204"/>
      <c r="S46" s="204"/>
      <c r="T46" s="206"/>
      <c r="U46" s="206"/>
      <c r="V46" s="230" t="s">
        <v>213</v>
      </c>
      <c r="W46" s="230" t="s">
        <v>150</v>
      </c>
      <c r="X46" s="406">
        <v>1961000</v>
      </c>
      <c r="Y46" s="206"/>
    </row>
    <row r="47" spans="4:25" ht="363.6">
      <c r="D47" s="209"/>
      <c r="E47" s="458"/>
      <c r="F47" s="214" t="s">
        <v>563</v>
      </c>
      <c r="G47" s="211" t="s">
        <v>145</v>
      </c>
      <c r="H47" s="211"/>
      <c r="I47" s="216">
        <v>30000</v>
      </c>
      <c r="J47" s="216"/>
      <c r="K47" s="216"/>
      <c r="L47" s="216"/>
      <c r="M47" s="216"/>
      <c r="N47" s="216"/>
      <c r="O47" s="216"/>
      <c r="P47" s="216"/>
      <c r="Q47" s="204"/>
      <c r="R47" s="204"/>
      <c r="S47" s="204"/>
      <c r="T47" s="206"/>
      <c r="U47" s="206"/>
      <c r="V47" s="213" t="s">
        <v>291</v>
      </c>
      <c r="W47" s="230" t="s">
        <v>292</v>
      </c>
      <c r="X47" s="406"/>
      <c r="Y47" s="206"/>
    </row>
    <row r="48" spans="4:25" ht="181.8">
      <c r="D48" s="231"/>
      <c r="E48" s="458"/>
      <c r="F48" s="210" t="s">
        <v>564</v>
      </c>
      <c r="G48" s="211"/>
      <c r="H48" s="211"/>
      <c r="I48" s="216"/>
      <c r="J48" s="216"/>
      <c r="K48" s="216"/>
      <c r="L48" s="216"/>
      <c r="M48" s="216"/>
      <c r="N48" s="216"/>
      <c r="O48" s="216"/>
      <c r="P48" s="216"/>
      <c r="Q48" s="204"/>
      <c r="R48" s="204"/>
      <c r="S48" s="204"/>
      <c r="T48" s="206"/>
      <c r="U48" s="206"/>
      <c r="V48" s="213" t="s">
        <v>293</v>
      </c>
      <c r="W48" s="230" t="s">
        <v>285</v>
      </c>
      <c r="X48" s="406">
        <v>500000</v>
      </c>
      <c r="Y48" s="206"/>
    </row>
    <row r="49" spans="4:25" ht="181.8">
      <c r="D49" s="231"/>
      <c r="E49" s="458"/>
      <c r="F49" s="210" t="s">
        <v>565</v>
      </c>
      <c r="G49" s="211"/>
      <c r="H49" s="211"/>
      <c r="I49" s="216"/>
      <c r="J49" s="216"/>
      <c r="K49" s="216"/>
      <c r="L49" s="216"/>
      <c r="M49" s="216"/>
      <c r="N49" s="216"/>
      <c r="O49" s="216"/>
      <c r="P49" s="216"/>
      <c r="Q49" s="204"/>
      <c r="R49" s="204"/>
      <c r="S49" s="204"/>
      <c r="T49" s="206"/>
      <c r="U49" s="206"/>
      <c r="V49" s="213" t="s">
        <v>293</v>
      </c>
      <c r="W49" s="230" t="s">
        <v>285</v>
      </c>
      <c r="X49" s="406">
        <v>182000</v>
      </c>
      <c r="Y49" s="206"/>
    </row>
    <row r="50" spans="4:25" ht="181.8">
      <c r="D50" s="231"/>
      <c r="E50" s="458"/>
      <c r="F50" s="210" t="s">
        <v>566</v>
      </c>
      <c r="G50" s="211"/>
      <c r="H50" s="211"/>
      <c r="I50" s="216"/>
      <c r="J50" s="216"/>
      <c r="K50" s="216"/>
      <c r="L50" s="216"/>
      <c r="M50" s="216"/>
      <c r="N50" s="216"/>
      <c r="O50" s="216"/>
      <c r="P50" s="216"/>
      <c r="Q50" s="204"/>
      <c r="R50" s="204"/>
      <c r="S50" s="204"/>
      <c r="T50" s="206"/>
      <c r="U50" s="206"/>
      <c r="V50" s="213" t="s">
        <v>293</v>
      </c>
      <c r="W50" s="230" t="s">
        <v>285</v>
      </c>
      <c r="X50" s="406">
        <v>91000</v>
      </c>
      <c r="Y50" s="206"/>
    </row>
    <row r="51" spans="4:25" ht="181.8">
      <c r="D51" s="231"/>
      <c r="E51" s="232"/>
      <c r="F51" s="210" t="s">
        <v>567</v>
      </c>
      <c r="G51" s="211"/>
      <c r="H51" s="211"/>
      <c r="I51" s="216"/>
      <c r="J51" s="216"/>
      <c r="K51" s="216"/>
      <c r="L51" s="216"/>
      <c r="M51" s="216"/>
      <c r="N51" s="216"/>
      <c r="O51" s="216"/>
      <c r="P51" s="216"/>
      <c r="Q51" s="204"/>
      <c r="R51" s="204"/>
      <c r="S51" s="204"/>
      <c r="T51" s="206"/>
      <c r="U51" s="206"/>
      <c r="V51" s="213" t="s">
        <v>294</v>
      </c>
      <c r="W51" s="230" t="s">
        <v>254</v>
      </c>
      <c r="X51" s="406">
        <v>29828</v>
      </c>
      <c r="Y51" s="206"/>
    </row>
    <row r="52" spans="4:25" ht="181.8">
      <c r="D52" s="231"/>
      <c r="E52" s="232"/>
      <c r="F52" s="210" t="s">
        <v>568</v>
      </c>
      <c r="G52" s="211"/>
      <c r="H52" s="211"/>
      <c r="I52" s="216"/>
      <c r="J52" s="216"/>
      <c r="K52" s="216"/>
      <c r="L52" s="216"/>
      <c r="M52" s="216"/>
      <c r="N52" s="216"/>
      <c r="O52" s="216"/>
      <c r="P52" s="216"/>
      <c r="Q52" s="204"/>
      <c r="R52" s="204"/>
      <c r="S52" s="204"/>
      <c r="T52" s="206"/>
      <c r="U52" s="206"/>
      <c r="V52" s="213" t="s">
        <v>294</v>
      </c>
      <c r="W52" s="230" t="s">
        <v>254</v>
      </c>
      <c r="X52" s="406">
        <v>1268408.25</v>
      </c>
      <c r="Y52" s="206"/>
    </row>
    <row r="53" spans="4:25" ht="303">
      <c r="D53" s="231"/>
      <c r="E53" s="232"/>
      <c r="F53" s="210" t="s">
        <v>569</v>
      </c>
      <c r="G53" s="211"/>
      <c r="H53" s="211"/>
      <c r="I53" s="216"/>
      <c r="J53" s="216"/>
      <c r="K53" s="216"/>
      <c r="L53" s="216"/>
      <c r="M53" s="216"/>
      <c r="N53" s="216"/>
      <c r="O53" s="216"/>
      <c r="P53" s="216"/>
      <c r="Q53" s="204"/>
      <c r="R53" s="204"/>
      <c r="S53" s="204"/>
      <c r="T53" s="206"/>
      <c r="U53" s="206"/>
      <c r="V53" s="213" t="s">
        <v>463</v>
      </c>
      <c r="W53" s="213" t="s">
        <v>138</v>
      </c>
      <c r="X53" s="406">
        <v>495000</v>
      </c>
      <c r="Y53" s="206"/>
    </row>
    <row r="54" spans="4:25" ht="303">
      <c r="D54" s="231"/>
      <c r="E54" s="232"/>
      <c r="F54" s="210" t="s">
        <v>570</v>
      </c>
      <c r="G54" s="211"/>
      <c r="H54" s="211"/>
      <c r="I54" s="216"/>
      <c r="J54" s="216"/>
      <c r="K54" s="216"/>
      <c r="L54" s="216"/>
      <c r="M54" s="216"/>
      <c r="N54" s="216"/>
      <c r="O54" s="216"/>
      <c r="P54" s="216"/>
      <c r="Q54" s="204"/>
      <c r="R54" s="204"/>
      <c r="S54" s="204"/>
      <c r="T54" s="206"/>
      <c r="U54" s="206"/>
      <c r="V54" s="213" t="s">
        <v>463</v>
      </c>
      <c r="W54" s="213" t="s">
        <v>138</v>
      </c>
      <c r="X54" s="406">
        <v>495000</v>
      </c>
      <c r="Y54" s="206"/>
    </row>
    <row r="55" spans="4:25" ht="303">
      <c r="D55" s="231"/>
      <c r="E55" s="232"/>
      <c r="F55" s="210" t="s">
        <v>571</v>
      </c>
      <c r="G55" s="211"/>
      <c r="H55" s="211"/>
      <c r="I55" s="216"/>
      <c r="J55" s="216"/>
      <c r="K55" s="216"/>
      <c r="L55" s="216"/>
      <c r="M55" s="216"/>
      <c r="N55" s="216"/>
      <c r="O55" s="216"/>
      <c r="P55" s="216"/>
      <c r="Q55" s="204"/>
      <c r="R55" s="204"/>
      <c r="S55" s="204"/>
      <c r="T55" s="206"/>
      <c r="U55" s="206"/>
      <c r="V55" s="213" t="s">
        <v>463</v>
      </c>
      <c r="W55" s="213" t="s">
        <v>138</v>
      </c>
      <c r="X55" s="406">
        <v>490000</v>
      </c>
      <c r="Y55" s="206"/>
    </row>
    <row r="56" spans="4:25" ht="219.75" customHeight="1">
      <c r="D56" s="231"/>
      <c r="E56" s="232"/>
      <c r="F56" s="210" t="s">
        <v>572</v>
      </c>
      <c r="G56" s="211"/>
      <c r="H56" s="211"/>
      <c r="I56" s="216"/>
      <c r="J56" s="216"/>
      <c r="K56" s="216"/>
      <c r="L56" s="216"/>
      <c r="M56" s="216"/>
      <c r="N56" s="216"/>
      <c r="O56" s="216"/>
      <c r="P56" s="216"/>
      <c r="Q56" s="204"/>
      <c r="R56" s="204"/>
      <c r="S56" s="204"/>
      <c r="T56" s="206"/>
      <c r="U56" s="206"/>
      <c r="V56" s="213" t="s">
        <v>207</v>
      </c>
      <c r="W56" s="211" t="s">
        <v>138</v>
      </c>
      <c r="X56" s="406">
        <v>3525000</v>
      </c>
      <c r="Y56" s="206"/>
    </row>
    <row r="57" spans="4:25" ht="144.75" customHeight="1">
      <c r="D57" s="231"/>
      <c r="E57" s="232"/>
      <c r="F57" s="210" t="s">
        <v>573</v>
      </c>
      <c r="G57" s="211"/>
      <c r="H57" s="211"/>
      <c r="I57" s="216"/>
      <c r="J57" s="216"/>
      <c r="K57" s="216"/>
      <c r="L57" s="216"/>
      <c r="M57" s="216"/>
      <c r="N57" s="216"/>
      <c r="O57" s="216"/>
      <c r="P57" s="216"/>
      <c r="Q57" s="204"/>
      <c r="R57" s="204"/>
      <c r="S57" s="204"/>
      <c r="T57" s="206"/>
      <c r="U57" s="206"/>
      <c r="V57" s="213" t="s">
        <v>207</v>
      </c>
      <c r="W57" s="211" t="s">
        <v>138</v>
      </c>
      <c r="X57" s="406">
        <v>28449000</v>
      </c>
      <c r="Y57" s="206"/>
    </row>
    <row r="58" spans="4:25" ht="222.75" customHeight="1">
      <c r="D58" s="197"/>
      <c r="E58" s="233"/>
      <c r="F58" s="210" t="s">
        <v>574</v>
      </c>
      <c r="G58" s="211"/>
      <c r="H58" s="211"/>
      <c r="I58" s="216"/>
      <c r="J58" s="216"/>
      <c r="K58" s="216"/>
      <c r="L58" s="216"/>
      <c r="M58" s="216"/>
      <c r="N58" s="216"/>
      <c r="O58" s="216"/>
      <c r="P58" s="216"/>
      <c r="Q58" s="204"/>
      <c r="R58" s="204"/>
      <c r="S58" s="204"/>
      <c r="T58" s="206"/>
      <c r="U58" s="206"/>
      <c r="V58" s="213" t="s">
        <v>207</v>
      </c>
      <c r="W58" s="211" t="s">
        <v>138</v>
      </c>
      <c r="X58" s="406">
        <v>1216800</v>
      </c>
      <c r="Y58" s="206"/>
    </row>
    <row r="59" spans="4:25" ht="409.6">
      <c r="D59" s="209" t="s">
        <v>260</v>
      </c>
      <c r="E59" s="459" t="s">
        <v>277</v>
      </c>
      <c r="F59" s="210" t="s">
        <v>575</v>
      </c>
      <c r="G59" s="211" t="s">
        <v>148</v>
      </c>
      <c r="H59" s="211"/>
      <c r="I59" s="216">
        <v>200000</v>
      </c>
      <c r="J59" s="216"/>
      <c r="K59" s="216"/>
      <c r="L59" s="216"/>
      <c r="M59" s="216"/>
      <c r="N59" s="216"/>
      <c r="O59" s="216"/>
      <c r="P59" s="216"/>
      <c r="Q59" s="204"/>
      <c r="R59" s="204"/>
      <c r="S59" s="204"/>
      <c r="T59" s="206"/>
      <c r="U59" s="206"/>
      <c r="V59" s="230" t="s">
        <v>146</v>
      </c>
      <c r="W59" s="230" t="s">
        <v>138</v>
      </c>
      <c r="X59" s="406">
        <v>30000</v>
      </c>
      <c r="Y59" s="234"/>
    </row>
    <row r="60" spans="4:25" ht="409.6">
      <c r="D60" s="461"/>
      <c r="E60" s="459"/>
      <c r="F60" s="210" t="s">
        <v>576</v>
      </c>
      <c r="G60" s="211"/>
      <c r="H60" s="434"/>
      <c r="I60" s="434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30" t="s">
        <v>207</v>
      </c>
      <c r="W60" s="230" t="s">
        <v>138</v>
      </c>
      <c r="X60" s="406">
        <v>200000</v>
      </c>
      <c r="Y60" s="206"/>
    </row>
    <row r="61" spans="4:25" ht="121.2">
      <c r="D61" s="461"/>
      <c r="E61" s="459"/>
      <c r="F61" s="235" t="s">
        <v>577</v>
      </c>
      <c r="G61" s="211"/>
      <c r="H61" s="435"/>
      <c r="I61" s="435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468" t="s">
        <v>228</v>
      </c>
      <c r="W61" s="468" t="s">
        <v>254</v>
      </c>
      <c r="X61" s="440">
        <v>4180000</v>
      </c>
      <c r="Y61" s="224"/>
    </row>
    <row r="62" spans="4:25" ht="121.2">
      <c r="D62" s="461"/>
      <c r="E62" s="459"/>
      <c r="F62" s="235" t="s">
        <v>578</v>
      </c>
      <c r="G62" s="211"/>
      <c r="H62" s="435"/>
      <c r="I62" s="435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459"/>
      <c r="W62" s="459"/>
      <c r="X62" s="441"/>
      <c r="Y62" s="224"/>
    </row>
    <row r="63" spans="4:25" ht="181.8">
      <c r="D63" s="461"/>
      <c r="E63" s="459"/>
      <c r="F63" s="235" t="s">
        <v>579</v>
      </c>
      <c r="G63" s="211"/>
      <c r="H63" s="435"/>
      <c r="I63" s="435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459"/>
      <c r="W63" s="459"/>
      <c r="X63" s="441"/>
      <c r="Y63" s="224"/>
    </row>
    <row r="64" spans="4:25" ht="181.8">
      <c r="D64" s="461"/>
      <c r="E64" s="460"/>
      <c r="F64" s="235" t="s">
        <v>580</v>
      </c>
      <c r="G64" s="211"/>
      <c r="H64" s="436"/>
      <c r="I64" s="436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460"/>
      <c r="W64" s="460"/>
      <c r="X64" s="442"/>
      <c r="Y64" s="222"/>
    </row>
    <row r="65" spans="4:25" ht="182.25" customHeight="1">
      <c r="D65" s="461"/>
      <c r="E65" s="457" t="s">
        <v>179</v>
      </c>
      <c r="F65" s="235" t="s">
        <v>581</v>
      </c>
      <c r="G65" s="211"/>
      <c r="H65" s="211"/>
      <c r="I65" s="211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83" t="s">
        <v>228</v>
      </c>
      <c r="W65" s="83" t="s">
        <v>254</v>
      </c>
      <c r="X65" s="409">
        <v>550000</v>
      </c>
      <c r="Y65" s="234"/>
    </row>
    <row r="66" spans="4:25" ht="191.25" customHeight="1">
      <c r="D66" s="461"/>
      <c r="E66" s="458"/>
      <c r="F66" s="235" t="s">
        <v>582</v>
      </c>
      <c r="G66" s="211"/>
      <c r="H66" s="211"/>
      <c r="I66" s="211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83" t="s">
        <v>464</v>
      </c>
      <c r="W66" s="211" t="s">
        <v>138</v>
      </c>
      <c r="X66" s="409">
        <v>500000</v>
      </c>
      <c r="Y66" s="234"/>
    </row>
    <row r="67" spans="4:25" ht="191.25" customHeight="1">
      <c r="D67" s="461"/>
      <c r="E67" s="458"/>
      <c r="F67" s="79" t="s">
        <v>441</v>
      </c>
      <c r="G67" s="211"/>
      <c r="H67" s="211"/>
      <c r="I67" s="211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83" t="s">
        <v>443</v>
      </c>
      <c r="W67" s="83"/>
      <c r="X67" s="409"/>
      <c r="Y67" s="234"/>
    </row>
    <row r="68" spans="4:25" ht="191.25" customHeight="1">
      <c r="D68" s="461"/>
      <c r="E68" s="458"/>
      <c r="F68" s="237" t="s">
        <v>442</v>
      </c>
      <c r="G68" s="211"/>
      <c r="H68" s="211"/>
      <c r="I68" s="211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83" t="s">
        <v>145</v>
      </c>
      <c r="W68" s="83"/>
      <c r="X68" s="409">
        <v>20000</v>
      </c>
      <c r="Y68" s="234"/>
    </row>
    <row r="69" spans="4:25" ht="191.25" customHeight="1">
      <c r="D69" s="461"/>
      <c r="E69" s="458"/>
      <c r="F69" s="154" t="s">
        <v>444</v>
      </c>
      <c r="G69" s="211"/>
      <c r="H69" s="211"/>
      <c r="I69" s="211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83" t="s">
        <v>445</v>
      </c>
      <c r="W69" s="83"/>
      <c r="X69" s="409"/>
      <c r="Y69" s="234"/>
    </row>
    <row r="70" spans="4:25" ht="185.25" customHeight="1">
      <c r="D70" s="462"/>
      <c r="E70" s="463"/>
      <c r="F70" s="237" t="s">
        <v>446</v>
      </c>
      <c r="G70" s="211"/>
      <c r="H70" s="211"/>
      <c r="I70" s="211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83" t="s">
        <v>228</v>
      </c>
      <c r="W70" s="83" t="s">
        <v>254</v>
      </c>
      <c r="X70" s="409"/>
      <c r="Y70" s="234"/>
    </row>
    <row r="71" spans="4:25" ht="159" customHeight="1">
      <c r="D71" s="238" t="s">
        <v>260</v>
      </c>
      <c r="E71" s="214"/>
      <c r="F71" s="239"/>
      <c r="G71" s="202"/>
      <c r="H71" s="202"/>
      <c r="I71" s="202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83"/>
      <c r="W71" s="234"/>
      <c r="X71" s="410"/>
      <c r="Y71" s="234"/>
    </row>
    <row r="72" spans="4:25" ht="303">
      <c r="D72" s="236" t="s">
        <v>261</v>
      </c>
      <c r="E72" s="210"/>
      <c r="F72" s="239"/>
      <c r="G72" s="211"/>
      <c r="H72" s="211"/>
      <c r="I72" s="211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83"/>
      <c r="W72" s="234"/>
      <c r="X72" s="240"/>
      <c r="Y72" s="234"/>
    </row>
    <row r="73" spans="4:25">
      <c r="D73" s="246" t="s">
        <v>9</v>
      </c>
      <c r="E73" s="206"/>
      <c r="F73" s="235"/>
      <c r="G73" s="206"/>
      <c r="H73" s="206"/>
      <c r="I73" s="172" t="s">
        <v>9</v>
      </c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206"/>
      <c r="U73" s="206"/>
      <c r="V73" s="241"/>
      <c r="W73" s="172"/>
      <c r="X73" s="242">
        <f>SUM(X10:X72)</f>
        <v>295051036.25</v>
      </c>
      <c r="Y73" s="206"/>
    </row>
    <row r="74" spans="4:25">
      <c r="D74" s="246" t="s">
        <v>262</v>
      </c>
      <c r="E74" s="206"/>
      <c r="F74" s="154"/>
      <c r="G74" s="206"/>
      <c r="H74" s="206"/>
      <c r="I74" s="172" t="s">
        <v>10</v>
      </c>
      <c r="J74" s="172"/>
      <c r="K74" s="172"/>
      <c r="L74" s="172"/>
      <c r="M74" s="172"/>
      <c r="N74" s="172"/>
      <c r="O74" s="172"/>
      <c r="P74" s="172"/>
      <c r="Q74" s="177"/>
      <c r="R74" s="195"/>
      <c r="S74" s="195"/>
      <c r="T74" s="206"/>
      <c r="U74" s="206"/>
      <c r="V74" s="241"/>
      <c r="W74" s="172"/>
      <c r="X74" s="167">
        <v>61</v>
      </c>
      <c r="Y74" s="206"/>
    </row>
    <row r="75" spans="4:25">
      <c r="F75" s="243"/>
      <c r="I75" s="186"/>
      <c r="X75" s="186"/>
    </row>
    <row r="76" spans="4:25">
      <c r="I76" s="186"/>
      <c r="X76" s="186"/>
    </row>
    <row r="77" spans="4:25">
      <c r="I77" s="186"/>
      <c r="X77" s="186"/>
    </row>
    <row r="78" spans="4:25">
      <c r="I78" s="186"/>
      <c r="X78" s="186"/>
    </row>
    <row r="79" spans="4:25">
      <c r="I79" s="186"/>
      <c r="X79" s="186"/>
    </row>
    <row r="80" spans="4:25">
      <c r="I80" s="186"/>
      <c r="X80" s="186"/>
    </row>
    <row r="81" spans="1:25">
      <c r="I81" s="186"/>
      <c r="X81" s="186"/>
    </row>
    <row r="82" spans="1:25">
      <c r="I82" s="186"/>
      <c r="X82" s="186"/>
    </row>
    <row r="83" spans="1:25">
      <c r="I83" s="186"/>
      <c r="X83" s="186"/>
    </row>
    <row r="86" spans="1:25">
      <c r="T86" s="160"/>
      <c r="U86" s="160"/>
      <c r="V86" s="181"/>
      <c r="W86" s="160"/>
      <c r="Y86" s="195"/>
    </row>
    <row r="88" spans="1:25" s="195" customFormat="1">
      <c r="A88" s="194"/>
      <c r="B88" s="194"/>
      <c r="C88" s="194"/>
      <c r="D88" s="194"/>
      <c r="E88" s="194"/>
      <c r="F88" s="194"/>
      <c r="G88" s="157"/>
      <c r="H88" s="157"/>
      <c r="I88" s="157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96"/>
      <c r="W88" s="186"/>
      <c r="X88" s="157"/>
      <c r="Y88" s="186"/>
    </row>
  </sheetData>
  <mergeCells count="41">
    <mergeCell ref="E59:E64"/>
    <mergeCell ref="D60:D70"/>
    <mergeCell ref="E65:E70"/>
    <mergeCell ref="X18:X19"/>
    <mergeCell ref="Y18:Y19"/>
    <mergeCell ref="H60:H64"/>
    <mergeCell ref="I60:I64"/>
    <mergeCell ref="V61:V64"/>
    <mergeCell ref="W61:W64"/>
    <mergeCell ref="Y7:Y9"/>
    <mergeCell ref="T18:T19"/>
    <mergeCell ref="E10:E50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S19"/>
    <mergeCell ref="U18:U19"/>
    <mergeCell ref="V18:V19"/>
    <mergeCell ref="W18:W19"/>
    <mergeCell ref="J8:U8"/>
    <mergeCell ref="X61:X64"/>
    <mergeCell ref="C1:Y1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U7"/>
    <mergeCell ref="V7:V8"/>
    <mergeCell ref="W7:W9"/>
    <mergeCell ref="X7:X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60"/>
  <sheetViews>
    <sheetView topLeftCell="E1" zoomScale="25" zoomScaleNormal="25" workbookViewId="0">
      <selection activeCell="F34" sqref="F34"/>
    </sheetView>
  </sheetViews>
  <sheetFormatPr defaultColWidth="8.6640625" defaultRowHeight="69" customHeight="1"/>
  <cols>
    <col min="1" max="1" width="37.44140625" style="182" hidden="1" customWidth="1"/>
    <col min="2" max="2" width="33.6640625" style="182" hidden="1" customWidth="1"/>
    <col min="3" max="3" width="37.44140625" style="182" hidden="1" customWidth="1"/>
    <col min="4" max="4" width="61" style="182" customWidth="1"/>
    <col min="5" max="5" width="103.109375" style="182" customWidth="1"/>
    <col min="6" max="6" width="168.5546875" style="182" customWidth="1"/>
    <col min="7" max="7" width="81.33203125" style="104" hidden="1" customWidth="1"/>
    <col min="8" max="8" width="75.44140625" style="104" hidden="1" customWidth="1"/>
    <col min="9" max="9" width="13.6640625" style="291" hidden="1" customWidth="1"/>
    <col min="10" max="21" width="15.109375" style="104" customWidth="1"/>
    <col min="22" max="22" width="77.88671875" style="292" customWidth="1"/>
    <col min="23" max="23" width="38" style="292" hidden="1" customWidth="1"/>
    <col min="24" max="24" width="57.109375" style="293" customWidth="1"/>
    <col min="25" max="25" width="57.33203125" style="104" customWidth="1"/>
    <col min="26" max="26" width="8.6640625" style="104"/>
    <col min="27" max="27" width="49.44140625" style="104" customWidth="1"/>
    <col min="28" max="16384" width="8.6640625" style="104"/>
  </cols>
  <sheetData>
    <row r="1" spans="1:25" ht="79.5" customHeight="1">
      <c r="D1" s="290" t="s">
        <v>46</v>
      </c>
    </row>
    <row r="2" spans="1:25" ht="66" customHeight="1">
      <c r="D2" s="183" t="s">
        <v>26</v>
      </c>
      <c r="F2" s="294"/>
      <c r="G2" s="291"/>
      <c r="H2" s="291"/>
      <c r="J2" s="291"/>
      <c r="K2" s="291"/>
      <c r="L2" s="291"/>
      <c r="M2" s="291"/>
      <c r="N2" s="291"/>
      <c r="O2" s="291"/>
      <c r="P2" s="291"/>
      <c r="Q2" s="291"/>
      <c r="R2" s="291"/>
      <c r="U2" s="295"/>
      <c r="V2" s="296"/>
      <c r="W2" s="296"/>
      <c r="Y2" s="295"/>
    </row>
    <row r="3" spans="1:25" ht="56.25" customHeight="1">
      <c r="D3" s="183" t="s">
        <v>75</v>
      </c>
      <c r="E3" s="182" t="s">
        <v>82</v>
      </c>
      <c r="F3" s="291"/>
      <c r="G3" s="291"/>
      <c r="H3" s="291"/>
      <c r="J3" s="291"/>
      <c r="K3" s="291"/>
      <c r="L3" s="291"/>
      <c r="M3" s="291"/>
      <c r="N3" s="291"/>
      <c r="O3" s="291"/>
      <c r="P3" s="291"/>
      <c r="Q3" s="291"/>
      <c r="T3" s="295"/>
      <c r="U3" s="296"/>
      <c r="V3" s="296"/>
      <c r="W3" s="293"/>
      <c r="X3" s="295"/>
    </row>
    <row r="4" spans="1:25" ht="56.25" customHeight="1">
      <c r="D4" s="183"/>
      <c r="E4" s="182" t="s">
        <v>83</v>
      </c>
      <c r="F4" s="291"/>
      <c r="G4" s="291"/>
      <c r="H4" s="291"/>
      <c r="J4" s="291"/>
      <c r="K4" s="291"/>
      <c r="L4" s="291"/>
      <c r="M4" s="291"/>
      <c r="N4" s="291"/>
      <c r="O4" s="291"/>
      <c r="P4" s="291"/>
      <c r="Q4" s="291"/>
      <c r="T4" s="295"/>
      <c r="U4" s="296"/>
      <c r="V4" s="296"/>
      <c r="W4" s="293"/>
      <c r="X4" s="295"/>
    </row>
    <row r="5" spans="1:25" ht="56.25" customHeight="1">
      <c r="D5" s="183"/>
      <c r="E5" s="182" t="s">
        <v>84</v>
      </c>
      <c r="F5" s="291"/>
      <c r="G5" s="291"/>
      <c r="H5" s="291"/>
      <c r="J5" s="291"/>
      <c r="K5" s="291"/>
      <c r="L5" s="291"/>
      <c r="M5" s="291"/>
      <c r="N5" s="291"/>
      <c r="O5" s="291"/>
      <c r="P5" s="291"/>
      <c r="Q5" s="291"/>
      <c r="T5" s="295"/>
      <c r="U5" s="296"/>
      <c r="V5" s="296"/>
      <c r="W5" s="293"/>
      <c r="X5" s="295"/>
    </row>
    <row r="6" spans="1:25" ht="56.25" customHeight="1">
      <c r="D6" s="183" t="s">
        <v>14</v>
      </c>
      <c r="E6" s="182" t="s">
        <v>85</v>
      </c>
      <c r="F6" s="291"/>
      <c r="G6" s="291"/>
      <c r="H6" s="291"/>
      <c r="J6" s="291"/>
      <c r="K6" s="291"/>
      <c r="L6" s="291"/>
      <c r="M6" s="291"/>
      <c r="N6" s="291"/>
      <c r="O6" s="291"/>
      <c r="P6" s="291"/>
      <c r="Q6" s="291"/>
      <c r="T6" s="295"/>
      <c r="U6" s="296"/>
      <c r="V6" s="296"/>
      <c r="W6" s="293"/>
      <c r="X6" s="295"/>
    </row>
    <row r="7" spans="1:25" ht="56.25" customHeight="1">
      <c r="D7" s="183"/>
      <c r="E7" s="182" t="s">
        <v>89</v>
      </c>
      <c r="F7" s="291"/>
      <c r="G7" s="291"/>
      <c r="H7" s="291"/>
      <c r="J7" s="291"/>
      <c r="K7" s="291"/>
      <c r="L7" s="291"/>
      <c r="M7" s="291"/>
      <c r="N7" s="291"/>
      <c r="O7" s="291"/>
      <c r="P7" s="291"/>
      <c r="Q7" s="291"/>
      <c r="T7" s="295"/>
      <c r="U7" s="296"/>
      <c r="V7" s="296"/>
      <c r="W7" s="293"/>
      <c r="X7" s="295"/>
    </row>
    <row r="8" spans="1:25" ht="56.25" customHeight="1">
      <c r="D8" s="295"/>
      <c r="E8" s="182" t="s">
        <v>86</v>
      </c>
      <c r="F8" s="295"/>
      <c r="G8" s="295"/>
      <c r="H8" s="297"/>
      <c r="I8" s="295"/>
      <c r="J8" s="297"/>
      <c r="K8" s="297"/>
      <c r="L8" s="297"/>
      <c r="M8" s="297"/>
      <c r="N8" s="297"/>
      <c r="O8" s="297"/>
      <c r="P8" s="297"/>
      <c r="Q8" s="295"/>
      <c r="R8" s="295"/>
      <c r="S8" s="295"/>
      <c r="T8" s="295"/>
      <c r="U8" s="296"/>
      <c r="V8" s="296"/>
      <c r="W8" s="298"/>
      <c r="X8" s="295"/>
    </row>
    <row r="9" spans="1:25" ht="56.25" customHeight="1">
      <c r="D9" s="295"/>
      <c r="E9" s="182" t="s">
        <v>90</v>
      </c>
      <c r="F9" s="295"/>
      <c r="G9" s="295"/>
      <c r="H9" s="297"/>
      <c r="I9" s="295"/>
      <c r="J9" s="297"/>
      <c r="K9" s="297"/>
      <c r="L9" s="297"/>
      <c r="M9" s="297"/>
      <c r="N9" s="297"/>
      <c r="O9" s="297"/>
      <c r="P9" s="297"/>
      <c r="Q9" s="295"/>
      <c r="R9" s="295"/>
      <c r="S9" s="295"/>
      <c r="T9" s="295"/>
      <c r="U9" s="296"/>
      <c r="V9" s="296"/>
      <c r="W9" s="298"/>
      <c r="X9" s="295"/>
    </row>
    <row r="10" spans="1:25" ht="56.25" customHeight="1">
      <c r="D10" s="295"/>
      <c r="E10" s="182" t="s">
        <v>91</v>
      </c>
      <c r="F10" s="295"/>
      <c r="G10" s="295"/>
      <c r="H10" s="297"/>
      <c r="I10" s="295"/>
      <c r="J10" s="297"/>
      <c r="K10" s="297"/>
      <c r="L10" s="297"/>
      <c r="M10" s="297"/>
      <c r="N10" s="297"/>
      <c r="O10" s="297"/>
      <c r="P10" s="297"/>
      <c r="Q10" s="295"/>
      <c r="R10" s="295"/>
      <c r="S10" s="295"/>
      <c r="T10" s="295"/>
      <c r="U10" s="296"/>
      <c r="V10" s="296"/>
      <c r="W10" s="298"/>
      <c r="X10" s="295"/>
    </row>
    <row r="11" spans="1:25" ht="56.25" customHeight="1">
      <c r="D11" s="295"/>
      <c r="E11" s="182" t="s">
        <v>87</v>
      </c>
      <c r="F11" s="295"/>
      <c r="G11" s="295"/>
      <c r="H11" s="297"/>
      <c r="I11" s="295"/>
      <c r="J11" s="297"/>
      <c r="K11" s="297"/>
      <c r="L11" s="297"/>
      <c r="M11" s="297"/>
      <c r="N11" s="297"/>
      <c r="O11" s="297"/>
      <c r="P11" s="297"/>
      <c r="Q11" s="295"/>
      <c r="R11" s="295"/>
      <c r="S11" s="295"/>
      <c r="T11" s="295"/>
      <c r="U11" s="296"/>
      <c r="V11" s="296"/>
      <c r="W11" s="298"/>
      <c r="X11" s="295"/>
    </row>
    <row r="12" spans="1:25" ht="70.95" customHeight="1">
      <c r="D12" s="295"/>
      <c r="E12" s="182" t="s">
        <v>88</v>
      </c>
      <c r="F12" s="295"/>
      <c r="G12" s="295"/>
      <c r="H12" s="297"/>
      <c r="I12" s="295"/>
      <c r="J12" s="297"/>
      <c r="K12" s="297"/>
      <c r="L12" s="297"/>
      <c r="M12" s="297"/>
      <c r="N12" s="297"/>
      <c r="O12" s="297"/>
      <c r="P12" s="297"/>
      <c r="Q12" s="295"/>
      <c r="R12" s="295"/>
      <c r="S12" s="295"/>
      <c r="T12" s="295"/>
      <c r="U12" s="296"/>
      <c r="V12" s="296"/>
      <c r="W12" s="298"/>
      <c r="X12" s="295"/>
    </row>
    <row r="13" spans="1:25" ht="69" customHeight="1">
      <c r="A13" s="535" t="s">
        <v>16</v>
      </c>
      <c r="B13" s="535" t="s">
        <v>15</v>
      </c>
      <c r="C13" s="537" t="s">
        <v>14</v>
      </c>
      <c r="D13" s="539" t="s">
        <v>13</v>
      </c>
      <c r="E13" s="542" t="s">
        <v>220</v>
      </c>
      <c r="F13" s="517" t="s">
        <v>205</v>
      </c>
      <c r="G13" s="517" t="s">
        <v>127</v>
      </c>
      <c r="H13" s="517" t="s">
        <v>1</v>
      </c>
      <c r="I13" s="517" t="s">
        <v>134</v>
      </c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1"/>
      <c r="V13" s="517" t="s">
        <v>4</v>
      </c>
      <c r="W13" s="517" t="s">
        <v>1</v>
      </c>
      <c r="X13" s="517" t="s">
        <v>134</v>
      </c>
      <c r="Y13" s="507" t="s">
        <v>136</v>
      </c>
    </row>
    <row r="14" spans="1:25" ht="69" customHeight="1">
      <c r="A14" s="536"/>
      <c r="B14" s="536"/>
      <c r="C14" s="538"/>
      <c r="D14" s="540"/>
      <c r="E14" s="543"/>
      <c r="F14" s="518"/>
      <c r="G14" s="518"/>
      <c r="H14" s="518"/>
      <c r="I14" s="518"/>
      <c r="J14" s="510" t="s">
        <v>160</v>
      </c>
      <c r="K14" s="511"/>
      <c r="L14" s="511"/>
      <c r="M14" s="511"/>
      <c r="N14" s="511"/>
      <c r="O14" s="511"/>
      <c r="P14" s="511"/>
      <c r="Q14" s="511"/>
      <c r="R14" s="511"/>
      <c r="S14" s="511"/>
      <c r="T14" s="511"/>
      <c r="U14" s="512"/>
      <c r="V14" s="519"/>
      <c r="W14" s="518"/>
      <c r="X14" s="518"/>
      <c r="Y14" s="508"/>
    </row>
    <row r="15" spans="1:25" ht="69" customHeight="1">
      <c r="A15" s="536"/>
      <c r="B15" s="536"/>
      <c r="C15" s="538"/>
      <c r="D15" s="541"/>
      <c r="E15" s="544"/>
      <c r="F15" s="519"/>
      <c r="G15" s="519"/>
      <c r="H15" s="519"/>
      <c r="I15" s="519"/>
      <c r="J15" s="348" t="s">
        <v>161</v>
      </c>
      <c r="K15" s="348" t="s">
        <v>162</v>
      </c>
      <c r="L15" s="348" t="s">
        <v>163</v>
      </c>
      <c r="M15" s="348" t="s">
        <v>164</v>
      </c>
      <c r="N15" s="348" t="s">
        <v>165</v>
      </c>
      <c r="O15" s="348" t="s">
        <v>166</v>
      </c>
      <c r="P15" s="348" t="s">
        <v>167</v>
      </c>
      <c r="Q15" s="348" t="s">
        <v>168</v>
      </c>
      <c r="R15" s="348" t="s">
        <v>169</v>
      </c>
      <c r="S15" s="348" t="s">
        <v>170</v>
      </c>
      <c r="T15" s="348" t="s">
        <v>171</v>
      </c>
      <c r="U15" s="348" t="s">
        <v>172</v>
      </c>
      <c r="V15" s="349" t="s">
        <v>222</v>
      </c>
      <c r="W15" s="519"/>
      <c r="X15" s="519"/>
      <c r="Y15" s="509"/>
    </row>
    <row r="16" spans="1:25" ht="284.25" customHeight="1">
      <c r="A16" s="179"/>
      <c r="B16" s="87"/>
      <c r="C16" s="299"/>
      <c r="D16" s="535" t="s">
        <v>263</v>
      </c>
      <c r="E16" s="270" t="s">
        <v>225</v>
      </c>
      <c r="F16" s="134" t="s">
        <v>584</v>
      </c>
      <c r="G16" s="96" t="s">
        <v>155</v>
      </c>
      <c r="H16" s="134" t="s">
        <v>150</v>
      </c>
      <c r="I16" s="97" t="s">
        <v>214</v>
      </c>
      <c r="J16" s="136"/>
      <c r="K16" s="136"/>
      <c r="L16" s="136"/>
      <c r="M16" s="136"/>
      <c r="N16" s="136"/>
      <c r="O16" s="136"/>
      <c r="P16" s="136"/>
      <c r="Q16" s="248"/>
      <c r="R16" s="248"/>
      <c r="S16" s="248"/>
      <c r="T16" s="248"/>
      <c r="U16" s="248"/>
      <c r="V16" s="249" t="s">
        <v>156</v>
      </c>
      <c r="W16" s="250" t="s">
        <v>150</v>
      </c>
      <c r="X16" s="300" t="s">
        <v>278</v>
      </c>
      <c r="Y16" s="135" t="s">
        <v>234</v>
      </c>
    </row>
    <row r="17" spans="1:25" ht="150" customHeight="1">
      <c r="A17" s="85"/>
      <c r="B17" s="101"/>
      <c r="C17" s="252"/>
      <c r="D17" s="536"/>
      <c r="E17" s="469" t="s">
        <v>178</v>
      </c>
      <c r="F17" s="91" t="s">
        <v>585</v>
      </c>
      <c r="G17" s="140"/>
      <c r="H17" s="133" t="s">
        <v>147</v>
      </c>
      <c r="I17" s="19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301" t="s">
        <v>244</v>
      </c>
      <c r="W17" s="255"/>
      <c r="X17" s="285"/>
      <c r="Y17" s="140"/>
    </row>
    <row r="18" spans="1:25" ht="234" customHeight="1">
      <c r="A18" s="85"/>
      <c r="B18" s="101"/>
      <c r="C18" s="252"/>
      <c r="D18" s="536"/>
      <c r="E18" s="470"/>
      <c r="F18" s="91" t="s">
        <v>586</v>
      </c>
      <c r="G18" s="140"/>
      <c r="H18" s="133" t="s">
        <v>147</v>
      </c>
      <c r="I18" s="19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301" t="s">
        <v>244</v>
      </c>
      <c r="W18" s="255"/>
      <c r="X18" s="285"/>
      <c r="Y18" s="140"/>
    </row>
    <row r="19" spans="1:25" ht="164.25" customHeight="1">
      <c r="A19" s="85"/>
      <c r="B19" s="101"/>
      <c r="C19" s="252"/>
      <c r="D19" s="536"/>
      <c r="E19" s="470"/>
      <c r="F19" s="91" t="s">
        <v>587</v>
      </c>
      <c r="G19" s="140"/>
      <c r="H19" s="133" t="s">
        <v>147</v>
      </c>
      <c r="I19" s="19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301" t="s">
        <v>244</v>
      </c>
      <c r="W19" s="255"/>
      <c r="X19" s="285"/>
      <c r="Y19" s="140"/>
    </row>
    <row r="20" spans="1:25" ht="199.5" customHeight="1">
      <c r="A20" s="85"/>
      <c r="B20" s="101"/>
      <c r="C20" s="302"/>
      <c r="D20" s="536"/>
      <c r="E20" s="470"/>
      <c r="F20" s="91" t="s">
        <v>588</v>
      </c>
      <c r="G20" s="140"/>
      <c r="H20" s="133" t="s">
        <v>147</v>
      </c>
      <c r="I20" s="19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303" t="s">
        <v>244</v>
      </c>
      <c r="W20" s="255"/>
      <c r="X20" s="285"/>
      <c r="Y20" s="140"/>
    </row>
    <row r="21" spans="1:25" ht="174.75" customHeight="1">
      <c r="A21" s="85"/>
      <c r="B21" s="101"/>
      <c r="C21" s="252"/>
      <c r="D21" s="536"/>
      <c r="E21" s="470"/>
      <c r="F21" s="91" t="s">
        <v>664</v>
      </c>
      <c r="G21" s="140"/>
      <c r="H21" s="133"/>
      <c r="I21" s="19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305" t="s">
        <v>251</v>
      </c>
      <c r="W21" s="255"/>
      <c r="X21" s="266">
        <v>100000</v>
      </c>
      <c r="Y21" s="140"/>
    </row>
    <row r="22" spans="1:25" ht="174.75" customHeight="1">
      <c r="A22" s="85"/>
      <c r="B22" s="101"/>
      <c r="C22" s="252"/>
      <c r="D22" s="536"/>
      <c r="E22" s="475"/>
      <c r="F22" s="91" t="s">
        <v>589</v>
      </c>
      <c r="G22" s="140"/>
      <c r="H22" s="133"/>
      <c r="I22" s="19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305" t="s">
        <v>251</v>
      </c>
      <c r="W22" s="255"/>
      <c r="X22" s="266">
        <v>450000</v>
      </c>
      <c r="Y22" s="140"/>
    </row>
    <row r="23" spans="1:25" ht="170.25" customHeight="1">
      <c r="A23" s="85"/>
      <c r="B23" s="128"/>
      <c r="C23" s="274"/>
      <c r="D23" s="536"/>
      <c r="E23" s="469" t="s">
        <v>182</v>
      </c>
      <c r="F23" s="282" t="s">
        <v>519</v>
      </c>
      <c r="G23" s="134"/>
      <c r="H23" s="96"/>
      <c r="I23" s="135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7" t="s">
        <v>206</v>
      </c>
      <c r="W23" s="482" t="s">
        <v>256</v>
      </c>
      <c r="X23" s="283"/>
      <c r="Y23" s="134"/>
    </row>
    <row r="24" spans="1:25" ht="108.75" customHeight="1">
      <c r="A24" s="85"/>
      <c r="B24" s="128"/>
      <c r="C24" s="274"/>
      <c r="D24" s="536"/>
      <c r="E24" s="470"/>
      <c r="F24" s="309" t="s">
        <v>447</v>
      </c>
      <c r="G24" s="304"/>
      <c r="H24" s="129"/>
      <c r="I24" s="306"/>
      <c r="J24" s="307"/>
      <c r="K24" s="307"/>
      <c r="L24" s="307"/>
      <c r="M24" s="307"/>
      <c r="N24" s="307"/>
      <c r="O24" s="307"/>
      <c r="P24" s="307"/>
      <c r="Q24" s="307"/>
      <c r="R24" s="307"/>
      <c r="S24" s="307"/>
      <c r="T24" s="307"/>
      <c r="U24" s="307"/>
      <c r="V24" s="137" t="s">
        <v>206</v>
      </c>
      <c r="W24" s="513"/>
      <c r="X24" s="308"/>
      <c r="Y24" s="304"/>
    </row>
    <row r="25" spans="1:25" ht="99" customHeight="1">
      <c r="A25" s="85"/>
      <c r="B25" s="128"/>
      <c r="C25" s="274"/>
      <c r="D25" s="536"/>
      <c r="E25" s="470"/>
      <c r="F25" s="309" t="s">
        <v>448</v>
      </c>
      <c r="G25" s="304"/>
      <c r="H25" s="129"/>
      <c r="I25" s="306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137" t="s">
        <v>206</v>
      </c>
      <c r="W25" s="513"/>
      <c r="X25" s="308"/>
      <c r="Y25" s="304"/>
    </row>
    <row r="26" spans="1:25" ht="164.25" customHeight="1">
      <c r="A26" s="85"/>
      <c r="B26" s="128"/>
      <c r="C26" s="274"/>
      <c r="D26" s="536"/>
      <c r="E26" s="470"/>
      <c r="F26" s="309" t="s">
        <v>450</v>
      </c>
      <c r="G26" s="304"/>
      <c r="H26" s="129"/>
      <c r="I26" s="306"/>
      <c r="J26" s="307"/>
      <c r="K26" s="307"/>
      <c r="L26" s="307"/>
      <c r="M26" s="307"/>
      <c r="N26" s="307"/>
      <c r="O26" s="307"/>
      <c r="P26" s="307"/>
      <c r="Q26" s="307"/>
      <c r="R26" s="307"/>
      <c r="S26" s="307"/>
      <c r="T26" s="307"/>
      <c r="U26" s="307"/>
      <c r="V26" s="137" t="s">
        <v>452</v>
      </c>
      <c r="W26" s="513"/>
      <c r="X26" s="308"/>
      <c r="Y26" s="304"/>
    </row>
    <row r="27" spans="1:25" ht="161.25" customHeight="1">
      <c r="A27" s="85"/>
      <c r="B27" s="128"/>
      <c r="C27" s="274"/>
      <c r="D27" s="536"/>
      <c r="E27" s="470"/>
      <c r="F27" s="309" t="s">
        <v>451</v>
      </c>
      <c r="G27" s="304"/>
      <c r="H27" s="129"/>
      <c r="I27" s="306"/>
      <c r="J27" s="307"/>
      <c r="K27" s="307"/>
      <c r="L27" s="307"/>
      <c r="M27" s="307"/>
      <c r="N27" s="307"/>
      <c r="O27" s="307"/>
      <c r="P27" s="307"/>
      <c r="Q27" s="307"/>
      <c r="R27" s="307"/>
      <c r="S27" s="307"/>
      <c r="T27" s="307"/>
      <c r="U27" s="307"/>
      <c r="V27" s="137" t="s">
        <v>452</v>
      </c>
      <c r="W27" s="513"/>
      <c r="X27" s="308"/>
      <c r="Y27" s="304"/>
    </row>
    <row r="28" spans="1:25" ht="188.25" customHeight="1">
      <c r="A28" s="85"/>
      <c r="B28" s="128"/>
      <c r="C28" s="274"/>
      <c r="D28" s="536"/>
      <c r="E28" s="475"/>
      <c r="F28" s="309" t="s">
        <v>449</v>
      </c>
      <c r="G28" s="304"/>
      <c r="H28" s="129"/>
      <c r="I28" s="306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137" t="s">
        <v>452</v>
      </c>
      <c r="W28" s="513"/>
      <c r="X28" s="308"/>
      <c r="Y28" s="304"/>
    </row>
    <row r="29" spans="1:25" ht="161.25" customHeight="1">
      <c r="A29" s="85"/>
      <c r="B29" s="128"/>
      <c r="C29" s="274"/>
      <c r="D29" s="536"/>
      <c r="E29" s="318" t="s">
        <v>183</v>
      </c>
      <c r="F29" s="309" t="s">
        <v>590</v>
      </c>
      <c r="G29" s="304"/>
      <c r="H29" s="129"/>
      <c r="I29" s="306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137"/>
      <c r="W29" s="513"/>
      <c r="X29" s="308"/>
      <c r="Y29" s="304"/>
    </row>
    <row r="30" spans="1:25" ht="134.25" customHeight="1">
      <c r="A30" s="85"/>
      <c r="B30" s="128"/>
      <c r="C30" s="274"/>
      <c r="D30" s="536"/>
      <c r="E30" s="547" t="s">
        <v>765</v>
      </c>
      <c r="F30" s="309" t="s">
        <v>492</v>
      </c>
      <c r="G30" s="304"/>
      <c r="H30" s="129"/>
      <c r="I30" s="306"/>
      <c r="J30" s="307"/>
      <c r="K30" s="307"/>
      <c r="L30" s="307"/>
      <c r="M30" s="307"/>
      <c r="N30" s="307"/>
      <c r="O30" s="307"/>
      <c r="P30" s="307"/>
      <c r="Q30" s="307"/>
      <c r="R30" s="307"/>
      <c r="S30" s="307"/>
      <c r="T30" s="307"/>
      <c r="U30" s="307"/>
      <c r="V30" s="137" t="s">
        <v>296</v>
      </c>
      <c r="W30" s="513"/>
      <c r="X30" s="310">
        <v>150000</v>
      </c>
      <c r="Y30" s="304"/>
    </row>
    <row r="31" spans="1:25" ht="409.6" customHeight="1">
      <c r="A31" s="85"/>
      <c r="B31" s="101"/>
      <c r="C31" s="252"/>
      <c r="D31" s="536"/>
      <c r="E31" s="547"/>
      <c r="F31" s="93" t="s">
        <v>629</v>
      </c>
      <c r="G31" s="134"/>
      <c r="H31" s="134"/>
      <c r="I31" s="99"/>
      <c r="J31" s="134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426" t="s">
        <v>766</v>
      </c>
      <c r="W31" s="513"/>
      <c r="X31" s="317">
        <v>450000</v>
      </c>
      <c r="Y31" s="96"/>
    </row>
    <row r="32" spans="1:25" ht="208.5" customHeight="1">
      <c r="A32" s="85"/>
      <c r="B32" s="101"/>
      <c r="C32" s="252"/>
      <c r="D32" s="536"/>
      <c r="E32" s="270" t="s">
        <v>767</v>
      </c>
      <c r="F32" s="93" t="s">
        <v>768</v>
      </c>
      <c r="G32" s="134"/>
      <c r="H32" s="134"/>
      <c r="I32" s="99"/>
      <c r="J32" s="134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426" t="s">
        <v>769</v>
      </c>
      <c r="W32" s="513"/>
      <c r="X32" s="317">
        <v>804000000</v>
      </c>
      <c r="Y32" s="96" t="s">
        <v>770</v>
      </c>
    </row>
    <row r="33" spans="1:25" ht="319.5" customHeight="1">
      <c r="A33" s="85"/>
      <c r="B33" s="101"/>
      <c r="C33" s="252"/>
      <c r="D33" s="536"/>
      <c r="E33" s="270" t="s">
        <v>771</v>
      </c>
      <c r="F33" s="93" t="s">
        <v>774</v>
      </c>
      <c r="G33" s="134"/>
      <c r="H33" s="134"/>
      <c r="I33" s="99"/>
      <c r="J33" s="134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426" t="s">
        <v>346</v>
      </c>
      <c r="W33" s="513"/>
      <c r="X33" s="317">
        <v>140000</v>
      </c>
      <c r="Y33" s="96"/>
    </row>
    <row r="34" spans="1:25" ht="340.5" customHeight="1">
      <c r="A34" s="85"/>
      <c r="B34" s="101"/>
      <c r="C34" s="252"/>
      <c r="D34" s="536"/>
      <c r="E34" s="270" t="s">
        <v>358</v>
      </c>
      <c r="F34" s="93" t="s">
        <v>772</v>
      </c>
      <c r="G34" s="134"/>
      <c r="H34" s="134"/>
      <c r="I34" s="99"/>
      <c r="J34" s="134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284" t="s">
        <v>773</v>
      </c>
      <c r="W34" s="513"/>
      <c r="X34" s="317">
        <v>1000000</v>
      </c>
      <c r="Y34" s="96"/>
    </row>
    <row r="35" spans="1:25" ht="126.75" customHeight="1">
      <c r="A35" s="85"/>
      <c r="B35" s="101"/>
      <c r="C35" s="252"/>
      <c r="D35" s="536"/>
      <c r="E35" s="526" t="s">
        <v>185</v>
      </c>
      <c r="F35" s="282" t="s">
        <v>496</v>
      </c>
      <c r="G35" s="134"/>
      <c r="H35" s="96"/>
      <c r="I35" s="135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7" t="s">
        <v>495</v>
      </c>
      <c r="W35" s="513"/>
      <c r="X35" s="283"/>
      <c r="Y35" s="134"/>
    </row>
    <row r="36" spans="1:25" ht="126.75" customHeight="1">
      <c r="A36" s="85"/>
      <c r="B36" s="101"/>
      <c r="C36" s="252"/>
      <c r="D36" s="536"/>
      <c r="E36" s="534"/>
      <c r="F36" s="282" t="s">
        <v>494</v>
      </c>
      <c r="G36" s="134"/>
      <c r="H36" s="96"/>
      <c r="I36" s="135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7" t="s">
        <v>155</v>
      </c>
      <c r="W36" s="513"/>
      <c r="X36" s="311">
        <v>20000</v>
      </c>
      <c r="Y36" s="134"/>
    </row>
    <row r="37" spans="1:25" ht="126.75" customHeight="1">
      <c r="A37" s="85"/>
      <c r="B37" s="101"/>
      <c r="C37" s="252"/>
      <c r="D37" s="536"/>
      <c r="E37" s="534"/>
      <c r="F37" s="93" t="s">
        <v>762</v>
      </c>
      <c r="G37" s="134"/>
      <c r="H37" s="134"/>
      <c r="I37" s="99"/>
      <c r="J37" s="134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522" t="s">
        <v>761</v>
      </c>
      <c r="W37" s="513"/>
      <c r="X37" s="311"/>
      <c r="Y37" s="134"/>
    </row>
    <row r="38" spans="1:25" ht="126.75" customHeight="1">
      <c r="A38" s="85"/>
      <c r="B38" s="101"/>
      <c r="C38" s="252"/>
      <c r="D38" s="536"/>
      <c r="E38" s="534"/>
      <c r="F38" s="93" t="s">
        <v>592</v>
      </c>
      <c r="G38" s="134"/>
      <c r="H38" s="134"/>
      <c r="I38" s="99"/>
      <c r="J38" s="134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523"/>
      <c r="W38" s="513"/>
      <c r="X38" s="311"/>
      <c r="Y38" s="134"/>
    </row>
    <row r="39" spans="1:25" ht="126.75" customHeight="1">
      <c r="A39" s="85"/>
      <c r="B39" s="101"/>
      <c r="C39" s="252"/>
      <c r="D39" s="536"/>
      <c r="E39" s="534"/>
      <c r="F39" s="93" t="s">
        <v>591</v>
      </c>
      <c r="G39" s="134"/>
      <c r="H39" s="134"/>
      <c r="I39" s="99"/>
      <c r="J39" s="134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523"/>
      <c r="W39" s="513"/>
      <c r="X39" s="311"/>
      <c r="Y39" s="134"/>
    </row>
    <row r="40" spans="1:25" ht="126.75" customHeight="1">
      <c r="A40" s="85"/>
      <c r="B40" s="101"/>
      <c r="C40" s="252"/>
      <c r="D40" s="536"/>
      <c r="E40" s="534"/>
      <c r="F40" s="93" t="s">
        <v>593</v>
      </c>
      <c r="G40" s="134"/>
      <c r="H40" s="134"/>
      <c r="I40" s="99"/>
      <c r="J40" s="134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523"/>
      <c r="W40" s="513"/>
      <c r="X40" s="311"/>
      <c r="Y40" s="134"/>
    </row>
    <row r="41" spans="1:25" ht="126.75" customHeight="1">
      <c r="A41" s="85"/>
      <c r="B41" s="101"/>
      <c r="C41" s="252"/>
      <c r="D41" s="536"/>
      <c r="E41" s="534"/>
      <c r="F41" s="93" t="s">
        <v>595</v>
      </c>
      <c r="G41" s="134"/>
      <c r="H41" s="134"/>
      <c r="I41" s="99"/>
      <c r="J41" s="134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523"/>
      <c r="W41" s="513"/>
      <c r="X41" s="311"/>
      <c r="Y41" s="134"/>
    </row>
    <row r="42" spans="1:25" ht="126.75" customHeight="1">
      <c r="A42" s="85"/>
      <c r="B42" s="101"/>
      <c r="C42" s="252"/>
      <c r="D42" s="536"/>
      <c r="E42" s="527"/>
      <c r="F42" s="93" t="s">
        <v>594</v>
      </c>
      <c r="G42" s="134"/>
      <c r="H42" s="134"/>
      <c r="I42" s="99"/>
      <c r="J42" s="134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524"/>
      <c r="W42" s="513"/>
      <c r="X42" s="311"/>
      <c r="Y42" s="134"/>
    </row>
    <row r="43" spans="1:25" ht="211.5" customHeight="1">
      <c r="A43" s="85"/>
      <c r="B43" s="101"/>
      <c r="C43" s="252"/>
      <c r="D43" s="536"/>
      <c r="E43" s="526" t="s">
        <v>186</v>
      </c>
      <c r="F43" s="282" t="s">
        <v>596</v>
      </c>
      <c r="G43" s="134"/>
      <c r="H43" s="96"/>
      <c r="I43" s="135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7"/>
      <c r="W43" s="513"/>
      <c r="X43" s="283"/>
      <c r="Y43" s="134"/>
    </row>
    <row r="44" spans="1:25" ht="151.5" customHeight="1">
      <c r="A44" s="85"/>
      <c r="B44" s="101"/>
      <c r="C44" s="252"/>
      <c r="D44" s="536"/>
      <c r="E44" s="534"/>
      <c r="F44" s="282" t="s">
        <v>597</v>
      </c>
      <c r="G44" s="134"/>
      <c r="H44" s="96"/>
      <c r="I44" s="135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7"/>
      <c r="W44" s="513"/>
      <c r="X44" s="283"/>
      <c r="Y44" s="134"/>
    </row>
    <row r="45" spans="1:25" ht="129" customHeight="1">
      <c r="A45" s="85"/>
      <c r="B45" s="101"/>
      <c r="C45" s="252"/>
      <c r="D45" s="536"/>
      <c r="E45" s="534"/>
      <c r="F45" s="282" t="s">
        <v>598</v>
      </c>
      <c r="G45" s="134"/>
      <c r="H45" s="96"/>
      <c r="I45" s="135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7"/>
      <c r="W45" s="513"/>
      <c r="X45" s="283"/>
      <c r="Y45" s="134"/>
    </row>
    <row r="46" spans="1:25" ht="111.75" customHeight="1">
      <c r="A46" s="85"/>
      <c r="B46" s="101"/>
      <c r="C46" s="252"/>
      <c r="D46" s="536"/>
      <c r="E46" s="534"/>
      <c r="F46" s="282" t="s">
        <v>599</v>
      </c>
      <c r="G46" s="134"/>
      <c r="H46" s="96"/>
      <c r="I46" s="135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7"/>
      <c r="W46" s="513"/>
      <c r="X46" s="283"/>
      <c r="Y46" s="134"/>
    </row>
    <row r="47" spans="1:25" ht="119.25" customHeight="1">
      <c r="A47" s="85"/>
      <c r="B47" s="101"/>
      <c r="C47" s="252"/>
      <c r="D47" s="536"/>
      <c r="E47" s="534"/>
      <c r="F47" s="282" t="s">
        <v>600</v>
      </c>
      <c r="G47" s="134"/>
      <c r="H47" s="96"/>
      <c r="I47" s="135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7" t="s">
        <v>515</v>
      </c>
      <c r="W47" s="513"/>
      <c r="X47" s="283"/>
      <c r="Y47" s="134"/>
    </row>
    <row r="48" spans="1:25" ht="116.25" customHeight="1">
      <c r="A48" s="85"/>
      <c r="B48" s="101"/>
      <c r="C48" s="252"/>
      <c r="D48" s="536"/>
      <c r="E48" s="527"/>
      <c r="F48" s="282" t="s">
        <v>601</v>
      </c>
      <c r="G48" s="134"/>
      <c r="H48" s="96"/>
      <c r="I48" s="135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7" t="s">
        <v>516</v>
      </c>
      <c r="W48" s="513"/>
      <c r="X48" s="311">
        <v>75790000</v>
      </c>
      <c r="Y48" s="134"/>
    </row>
    <row r="49" spans="1:25" ht="165.75" customHeight="1">
      <c r="A49" s="85"/>
      <c r="B49" s="101"/>
      <c r="C49" s="252"/>
      <c r="D49" s="536"/>
      <c r="E49" s="469" t="s">
        <v>187</v>
      </c>
      <c r="F49" s="282" t="s">
        <v>602</v>
      </c>
      <c r="G49" s="134"/>
      <c r="H49" s="96"/>
      <c r="I49" s="135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7"/>
      <c r="W49" s="513"/>
      <c r="X49" s="283"/>
      <c r="Y49" s="134"/>
    </row>
    <row r="50" spans="1:25" ht="184.5" customHeight="1">
      <c r="A50" s="85"/>
      <c r="B50" s="101"/>
      <c r="C50" s="252"/>
      <c r="D50" s="536"/>
      <c r="E50" s="470"/>
      <c r="F50" s="282" t="s">
        <v>603</v>
      </c>
      <c r="G50" s="134"/>
      <c r="H50" s="96"/>
      <c r="I50" s="135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7"/>
      <c r="W50" s="513"/>
      <c r="X50" s="283"/>
      <c r="Y50" s="134"/>
    </row>
    <row r="51" spans="1:25" ht="184.5" customHeight="1">
      <c r="A51" s="85"/>
      <c r="B51" s="101"/>
      <c r="C51" s="252"/>
      <c r="D51" s="536"/>
      <c r="E51" s="470"/>
      <c r="F51" s="282" t="s">
        <v>519</v>
      </c>
      <c r="G51" s="134"/>
      <c r="H51" s="96"/>
      <c r="I51" s="135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7" t="s">
        <v>206</v>
      </c>
      <c r="W51" s="513"/>
      <c r="X51" s="283"/>
      <c r="Y51" s="134"/>
    </row>
    <row r="52" spans="1:25" ht="184.5" customHeight="1">
      <c r="A52" s="85"/>
      <c r="B52" s="101"/>
      <c r="C52" s="252"/>
      <c r="D52" s="536"/>
      <c r="E52" s="470"/>
      <c r="F52" s="282" t="s">
        <v>518</v>
      </c>
      <c r="G52" s="134"/>
      <c r="H52" s="96"/>
      <c r="I52" s="135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7" t="s">
        <v>517</v>
      </c>
      <c r="W52" s="513"/>
      <c r="X52" s="283"/>
      <c r="Y52" s="134"/>
    </row>
    <row r="53" spans="1:25" ht="134.25" customHeight="1">
      <c r="A53" s="85"/>
      <c r="B53" s="101"/>
      <c r="C53" s="252"/>
      <c r="D53" s="536"/>
      <c r="E53" s="470"/>
      <c r="F53" s="282" t="s">
        <v>519</v>
      </c>
      <c r="G53" s="134"/>
      <c r="H53" s="96"/>
      <c r="I53" s="135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7"/>
      <c r="W53" s="513"/>
      <c r="X53" s="283"/>
      <c r="Y53" s="134"/>
    </row>
    <row r="54" spans="1:25" ht="99.9" customHeight="1">
      <c r="A54" s="85"/>
      <c r="B54" s="101"/>
      <c r="C54" s="252"/>
      <c r="D54" s="536"/>
      <c r="E54" s="470"/>
      <c r="F54" s="282" t="s">
        <v>604</v>
      </c>
      <c r="G54" s="134"/>
      <c r="H54" s="96"/>
      <c r="I54" s="135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506" t="s">
        <v>206</v>
      </c>
      <c r="W54" s="513"/>
      <c r="X54" s="283"/>
      <c r="Y54" s="134"/>
    </row>
    <row r="55" spans="1:25" ht="99.9" customHeight="1">
      <c r="A55" s="85"/>
      <c r="B55" s="101"/>
      <c r="C55" s="252"/>
      <c r="D55" s="536"/>
      <c r="E55" s="470"/>
      <c r="F55" s="282" t="s">
        <v>605</v>
      </c>
      <c r="G55" s="134"/>
      <c r="H55" s="96"/>
      <c r="I55" s="135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501"/>
      <c r="W55" s="513"/>
      <c r="X55" s="283"/>
      <c r="Y55" s="134"/>
    </row>
    <row r="56" spans="1:25" ht="99.9" customHeight="1">
      <c r="A56" s="85"/>
      <c r="B56" s="101"/>
      <c r="C56" s="252"/>
      <c r="D56" s="536"/>
      <c r="E56" s="470"/>
      <c r="F56" s="282" t="s">
        <v>606</v>
      </c>
      <c r="G56" s="134"/>
      <c r="H56" s="96"/>
      <c r="I56" s="135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501"/>
      <c r="W56" s="513"/>
      <c r="X56" s="283"/>
      <c r="Y56" s="134"/>
    </row>
    <row r="57" spans="1:25" ht="99.9" customHeight="1">
      <c r="A57" s="85"/>
      <c r="B57" s="101"/>
      <c r="C57" s="252"/>
      <c r="D57" s="536"/>
      <c r="E57" s="475"/>
      <c r="F57" s="282" t="s">
        <v>607</v>
      </c>
      <c r="G57" s="134"/>
      <c r="H57" s="96"/>
      <c r="I57" s="135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501"/>
      <c r="W57" s="513"/>
      <c r="X57" s="283"/>
      <c r="Y57" s="134"/>
    </row>
    <row r="58" spans="1:25" ht="369.75" customHeight="1">
      <c r="A58" s="85"/>
      <c r="B58" s="101"/>
      <c r="C58" s="252"/>
      <c r="D58" s="536"/>
      <c r="E58" s="270" t="s">
        <v>188</v>
      </c>
      <c r="F58" s="282" t="s">
        <v>519</v>
      </c>
      <c r="G58" s="134"/>
      <c r="H58" s="96"/>
      <c r="I58" s="135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7"/>
      <c r="W58" s="513"/>
      <c r="X58" s="283"/>
      <c r="Y58" s="134"/>
    </row>
    <row r="59" spans="1:25" ht="229.5" customHeight="1">
      <c r="A59" s="85"/>
      <c r="B59" s="101"/>
      <c r="C59" s="252"/>
      <c r="D59" s="536"/>
      <c r="E59" s="469" t="s">
        <v>189</v>
      </c>
      <c r="F59" s="282" t="s">
        <v>608</v>
      </c>
      <c r="G59" s="134"/>
      <c r="H59" s="96"/>
      <c r="I59" s="514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7"/>
      <c r="W59" s="483"/>
      <c r="X59" s="283"/>
      <c r="Y59" s="91"/>
    </row>
    <row r="60" spans="1:25" ht="144" customHeight="1">
      <c r="A60" s="85"/>
      <c r="B60" s="101"/>
      <c r="C60" s="252"/>
      <c r="D60" s="536"/>
      <c r="E60" s="470"/>
      <c r="F60" s="282" t="s">
        <v>609</v>
      </c>
      <c r="G60" s="312"/>
      <c r="H60" s="96"/>
      <c r="I60" s="515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506" t="s">
        <v>206</v>
      </c>
      <c r="W60" s="482" t="s">
        <v>256</v>
      </c>
      <c r="X60" s="283"/>
      <c r="Y60" s="91"/>
    </row>
    <row r="61" spans="1:25" ht="144" customHeight="1">
      <c r="A61" s="85"/>
      <c r="B61" s="101"/>
      <c r="C61" s="252"/>
      <c r="D61" s="536"/>
      <c r="E61" s="470"/>
      <c r="F61" s="89" t="s">
        <v>610</v>
      </c>
      <c r="G61" s="134"/>
      <c r="H61" s="96"/>
      <c r="I61" s="515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502"/>
      <c r="W61" s="483"/>
      <c r="X61" s="283"/>
      <c r="Y61" s="91"/>
    </row>
    <row r="62" spans="1:25" ht="144" customHeight="1">
      <c r="A62" s="85"/>
      <c r="B62" s="101"/>
      <c r="C62" s="252"/>
      <c r="D62" s="536"/>
      <c r="E62" s="475"/>
      <c r="F62" s="93" t="s">
        <v>456</v>
      </c>
      <c r="G62" s="134"/>
      <c r="H62" s="96"/>
      <c r="I62" s="515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341" t="s">
        <v>457</v>
      </c>
      <c r="W62" s="342"/>
      <c r="X62" s="311">
        <v>28000000</v>
      </c>
      <c r="Y62" s="91"/>
    </row>
    <row r="63" spans="1:25" ht="231.75" customHeight="1">
      <c r="A63" s="85"/>
      <c r="B63" s="101"/>
      <c r="C63" s="252"/>
      <c r="D63" s="536"/>
      <c r="E63" s="281" t="s">
        <v>189</v>
      </c>
      <c r="F63" s="282" t="s">
        <v>611</v>
      </c>
      <c r="G63" s="134"/>
      <c r="H63" s="96"/>
      <c r="I63" s="51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506" t="s">
        <v>206</v>
      </c>
      <c r="W63" s="482" t="s">
        <v>256</v>
      </c>
      <c r="X63" s="283"/>
      <c r="Y63" s="91"/>
    </row>
    <row r="64" spans="1:25" ht="117" customHeight="1">
      <c r="A64" s="85"/>
      <c r="B64" s="101"/>
      <c r="C64" s="252"/>
      <c r="D64" s="536"/>
      <c r="E64" s="526" t="s">
        <v>197</v>
      </c>
      <c r="F64" s="93" t="s">
        <v>612</v>
      </c>
      <c r="G64" s="134"/>
      <c r="H64" s="134"/>
      <c r="I64" s="99"/>
      <c r="J64" s="134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501"/>
      <c r="W64" s="513"/>
      <c r="X64" s="287"/>
      <c r="Y64" s="313"/>
    </row>
    <row r="65" spans="1:25" ht="117" customHeight="1">
      <c r="A65" s="85"/>
      <c r="B65" s="101"/>
      <c r="C65" s="252"/>
      <c r="D65" s="536"/>
      <c r="E65" s="527"/>
      <c r="F65" s="93" t="s">
        <v>613</v>
      </c>
      <c r="G65" s="134"/>
      <c r="H65" s="134"/>
      <c r="I65" s="99"/>
      <c r="J65" s="134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502"/>
      <c r="W65" s="483"/>
      <c r="X65" s="287"/>
      <c r="Y65" s="313"/>
    </row>
    <row r="66" spans="1:25" ht="195" customHeight="1">
      <c r="A66" s="85"/>
      <c r="B66" s="101"/>
      <c r="D66" s="525" t="s">
        <v>264</v>
      </c>
      <c r="E66" s="545" t="s">
        <v>249</v>
      </c>
      <c r="F66" s="134" t="s">
        <v>614</v>
      </c>
      <c r="G66" s="96" t="s">
        <v>155</v>
      </c>
      <c r="H66" s="134" t="s">
        <v>150</v>
      </c>
      <c r="I66" s="97">
        <v>4420000</v>
      </c>
      <c r="J66" s="136"/>
      <c r="K66" s="136"/>
      <c r="L66" s="136"/>
      <c r="M66" s="136"/>
      <c r="N66" s="136"/>
      <c r="O66" s="136"/>
      <c r="P66" s="136"/>
      <c r="Q66" s="314"/>
      <c r="R66" s="314"/>
      <c r="S66" s="314"/>
      <c r="T66" s="136"/>
      <c r="U66" s="136"/>
      <c r="V66" s="249" t="s">
        <v>156</v>
      </c>
      <c r="W66" s="250" t="s">
        <v>150</v>
      </c>
      <c r="X66" s="251">
        <v>4420000</v>
      </c>
      <c r="Y66" s="134"/>
    </row>
    <row r="67" spans="1:25" ht="141" customHeight="1">
      <c r="A67" s="85"/>
      <c r="B67" s="101"/>
      <c r="C67" s="252"/>
      <c r="D67" s="525"/>
      <c r="E67" s="546"/>
      <c r="F67" s="91" t="s">
        <v>266</v>
      </c>
      <c r="G67" s="140"/>
      <c r="H67" s="133" t="s">
        <v>147</v>
      </c>
      <c r="I67" s="19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249"/>
      <c r="W67" s="255"/>
      <c r="X67" s="285"/>
      <c r="Y67" s="140"/>
    </row>
    <row r="68" spans="1:25" ht="141" customHeight="1">
      <c r="A68" s="85"/>
      <c r="B68" s="101"/>
      <c r="C68" s="252"/>
      <c r="D68" s="525"/>
      <c r="E68" s="546"/>
      <c r="F68" s="91" t="s">
        <v>453</v>
      </c>
      <c r="G68" s="140"/>
      <c r="H68" s="133"/>
      <c r="I68" s="19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249" t="s">
        <v>454</v>
      </c>
      <c r="W68" s="255"/>
      <c r="X68" s="285"/>
      <c r="Y68" s="140"/>
    </row>
    <row r="69" spans="1:25" ht="141" customHeight="1">
      <c r="A69" s="85"/>
      <c r="B69" s="101"/>
      <c r="C69" s="252"/>
      <c r="D69" s="525"/>
      <c r="E69" s="546"/>
      <c r="F69" s="91" t="s">
        <v>455</v>
      </c>
      <c r="G69" s="140"/>
      <c r="H69" s="133"/>
      <c r="I69" s="19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249" t="s">
        <v>454</v>
      </c>
      <c r="W69" s="255"/>
      <c r="X69" s="285"/>
      <c r="Y69" s="140"/>
    </row>
    <row r="70" spans="1:25" ht="406.5" customHeight="1">
      <c r="A70" s="85"/>
      <c r="B70" s="101"/>
      <c r="C70" s="252"/>
      <c r="D70" s="525"/>
      <c r="E70" s="93" t="s">
        <v>321</v>
      </c>
      <c r="F70" s="91" t="s">
        <v>615</v>
      </c>
      <c r="G70" s="140"/>
      <c r="H70" s="133"/>
      <c r="I70" s="19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253" t="s">
        <v>322</v>
      </c>
      <c r="W70" s="255" t="s">
        <v>323</v>
      </c>
      <c r="X70" s="256">
        <v>2000000</v>
      </c>
      <c r="Y70" s="140"/>
    </row>
    <row r="71" spans="1:25" ht="254.25" customHeight="1">
      <c r="A71" s="85"/>
      <c r="B71" s="127" t="s">
        <v>33</v>
      </c>
      <c r="C71" s="247" t="s">
        <v>31</v>
      </c>
      <c r="D71" s="525" t="s">
        <v>284</v>
      </c>
      <c r="E71" s="270" t="s">
        <v>157</v>
      </c>
      <c r="F71" s="134" t="s">
        <v>616</v>
      </c>
      <c r="G71" s="96" t="s">
        <v>155</v>
      </c>
      <c r="H71" s="134" t="s">
        <v>150</v>
      </c>
      <c r="I71" s="97" t="s">
        <v>215</v>
      </c>
      <c r="J71" s="136"/>
      <c r="K71" s="136"/>
      <c r="L71" s="136"/>
      <c r="M71" s="136"/>
      <c r="N71" s="136"/>
      <c r="O71" s="136"/>
      <c r="P71" s="136"/>
      <c r="Q71" s="248"/>
      <c r="R71" s="248"/>
      <c r="S71" s="248"/>
      <c r="T71" s="248"/>
      <c r="U71" s="248"/>
      <c r="V71" s="249" t="s">
        <v>156</v>
      </c>
      <c r="W71" s="250" t="s">
        <v>150</v>
      </c>
      <c r="X71" s="251">
        <v>350000</v>
      </c>
      <c r="Y71" s="135" t="s">
        <v>235</v>
      </c>
    </row>
    <row r="72" spans="1:25" ht="114" customHeight="1">
      <c r="A72" s="85"/>
      <c r="B72" s="128"/>
      <c r="C72" s="252"/>
      <c r="D72" s="525"/>
      <c r="E72" s="526" t="s">
        <v>411</v>
      </c>
      <c r="F72" s="95" t="s">
        <v>412</v>
      </c>
      <c r="G72" s="96"/>
      <c r="H72" s="95"/>
      <c r="I72" s="132"/>
      <c r="J72" s="136"/>
      <c r="K72" s="136"/>
      <c r="L72" s="136"/>
      <c r="M72" s="136"/>
      <c r="N72" s="136"/>
      <c r="O72" s="136"/>
      <c r="Q72" s="136"/>
      <c r="R72" s="248"/>
      <c r="S72" s="248"/>
      <c r="T72" s="248"/>
      <c r="U72" s="248"/>
      <c r="V72" s="253" t="s">
        <v>413</v>
      </c>
      <c r="W72" s="111" t="s">
        <v>285</v>
      </c>
      <c r="X72" s="132">
        <v>25000</v>
      </c>
      <c r="Y72" s="111"/>
    </row>
    <row r="73" spans="1:25" ht="86.25" customHeight="1">
      <c r="A73" s="85"/>
      <c r="B73" s="128"/>
      <c r="C73" s="252"/>
      <c r="D73" s="525"/>
      <c r="E73" s="534"/>
      <c r="F73" s="95" t="s">
        <v>414</v>
      </c>
      <c r="G73" s="96"/>
      <c r="H73" s="95"/>
      <c r="I73" s="132"/>
      <c r="J73" s="136"/>
      <c r="K73" s="136"/>
      <c r="L73" s="136"/>
      <c r="M73" s="136"/>
      <c r="N73" s="136"/>
      <c r="O73" s="136"/>
      <c r="P73" s="136"/>
      <c r="Q73" s="248"/>
      <c r="R73" s="248"/>
      <c r="S73" s="248"/>
      <c r="T73" s="248"/>
      <c r="U73" s="248"/>
      <c r="V73" s="253" t="s">
        <v>415</v>
      </c>
      <c r="W73" s="111" t="s">
        <v>138</v>
      </c>
      <c r="X73" s="132">
        <v>20000</v>
      </c>
      <c r="Y73" s="111"/>
    </row>
    <row r="74" spans="1:25" ht="86.25" customHeight="1">
      <c r="A74" s="85"/>
      <c r="B74" s="128"/>
      <c r="C74" s="252"/>
      <c r="D74" s="525"/>
      <c r="E74" s="534"/>
      <c r="F74" s="95" t="s">
        <v>416</v>
      </c>
      <c r="G74" s="96"/>
      <c r="H74" s="95"/>
      <c r="I74" s="132"/>
      <c r="J74" s="136"/>
      <c r="K74" s="136"/>
      <c r="L74" s="136"/>
      <c r="M74" s="136"/>
      <c r="N74" s="136"/>
      <c r="O74" s="136"/>
      <c r="P74" s="136"/>
      <c r="Q74" s="248"/>
      <c r="R74" s="248"/>
      <c r="S74" s="248"/>
      <c r="T74" s="248"/>
      <c r="U74" s="248"/>
      <c r="V74" s="253" t="s">
        <v>415</v>
      </c>
      <c r="W74" s="111" t="s">
        <v>138</v>
      </c>
      <c r="X74" s="132">
        <v>20000</v>
      </c>
      <c r="Y74" s="111"/>
    </row>
    <row r="75" spans="1:25" ht="86.25" customHeight="1">
      <c r="A75" s="85"/>
      <c r="B75" s="128"/>
      <c r="C75" s="252"/>
      <c r="D75" s="525"/>
      <c r="E75" s="534"/>
      <c r="F75" s="182" t="s">
        <v>417</v>
      </c>
      <c r="G75" s="96"/>
      <c r="H75" s="95"/>
      <c r="I75" s="132"/>
      <c r="J75" s="136"/>
      <c r="K75" s="136"/>
      <c r="L75" s="136"/>
      <c r="M75" s="136"/>
      <c r="N75" s="136"/>
      <c r="O75" s="136"/>
      <c r="P75" s="136"/>
      <c r="Q75" s="248"/>
      <c r="R75" s="248"/>
      <c r="S75" s="248"/>
      <c r="T75" s="248"/>
      <c r="U75" s="248"/>
      <c r="V75" s="253" t="s">
        <v>418</v>
      </c>
      <c r="W75" s="111"/>
      <c r="X75" s="315">
        <v>2500000</v>
      </c>
      <c r="Y75" s="111"/>
    </row>
    <row r="76" spans="1:25" ht="186" customHeight="1">
      <c r="A76" s="85"/>
      <c r="B76" s="128"/>
      <c r="C76" s="252"/>
      <c r="D76" s="525"/>
      <c r="E76" s="534"/>
      <c r="F76" s="95" t="s">
        <v>419</v>
      </c>
      <c r="G76" s="96"/>
      <c r="H76" s="95"/>
      <c r="I76" s="132"/>
      <c r="J76" s="136"/>
      <c r="K76" s="136"/>
      <c r="L76" s="136"/>
      <c r="M76" s="136"/>
      <c r="N76" s="136"/>
      <c r="O76" s="136"/>
      <c r="P76" s="136"/>
      <c r="Q76" s="248"/>
      <c r="R76" s="248"/>
      <c r="S76" s="248"/>
      <c r="T76" s="248"/>
      <c r="U76" s="248"/>
      <c r="V76" s="253" t="s">
        <v>418</v>
      </c>
      <c r="W76" s="111"/>
      <c r="X76" s="132">
        <v>9000000</v>
      </c>
      <c r="Y76" s="111"/>
    </row>
    <row r="77" spans="1:25" ht="86.25" customHeight="1">
      <c r="A77" s="85"/>
      <c r="B77" s="128"/>
      <c r="C77" s="252"/>
      <c r="D77" s="525"/>
      <c r="E77" s="534"/>
      <c r="F77" s="343" t="s">
        <v>420</v>
      </c>
      <c r="G77" s="96"/>
      <c r="H77" s="95"/>
      <c r="I77" s="132"/>
      <c r="J77" s="136"/>
      <c r="K77" s="136"/>
      <c r="L77" s="136"/>
      <c r="M77" s="136"/>
      <c r="N77" s="136"/>
      <c r="O77" s="136"/>
      <c r="P77" s="136"/>
      <c r="Q77" s="248"/>
      <c r="R77" s="248"/>
      <c r="S77" s="248"/>
      <c r="T77" s="248"/>
      <c r="U77" s="248"/>
      <c r="V77" s="253" t="s">
        <v>421</v>
      </c>
      <c r="W77" s="111"/>
      <c r="X77" s="132"/>
      <c r="Y77" s="111"/>
    </row>
    <row r="78" spans="1:25" ht="183.75" customHeight="1">
      <c r="A78" s="85"/>
      <c r="B78" s="128"/>
      <c r="C78" s="252"/>
      <c r="D78" s="525"/>
      <c r="E78" s="534"/>
      <c r="F78" s="95" t="s">
        <v>486</v>
      </c>
      <c r="G78" s="96"/>
      <c r="H78" s="95"/>
      <c r="I78" s="132"/>
      <c r="J78" s="136"/>
      <c r="K78" s="136"/>
      <c r="L78" s="136"/>
      <c r="M78" s="136"/>
      <c r="N78" s="136"/>
      <c r="O78" s="136"/>
      <c r="P78" s="136"/>
      <c r="Q78" s="248"/>
      <c r="R78" s="248"/>
      <c r="S78" s="248"/>
      <c r="T78" s="248"/>
      <c r="U78" s="248"/>
      <c r="V78" s="253" t="s">
        <v>487</v>
      </c>
      <c r="W78" s="111"/>
      <c r="X78" s="132">
        <v>145600</v>
      </c>
      <c r="Y78" s="111"/>
    </row>
    <row r="79" spans="1:25" ht="86.25" customHeight="1">
      <c r="A79" s="85"/>
      <c r="B79" s="128"/>
      <c r="C79" s="252"/>
      <c r="D79" s="525"/>
      <c r="E79" s="534"/>
      <c r="F79" s="95" t="s">
        <v>488</v>
      </c>
      <c r="G79" s="96"/>
      <c r="H79" s="95"/>
      <c r="I79" s="132"/>
      <c r="J79" s="136"/>
      <c r="K79" s="136"/>
      <c r="L79" s="136"/>
      <c r="M79" s="136"/>
      <c r="N79" s="136"/>
      <c r="O79" s="136"/>
      <c r="P79" s="136"/>
      <c r="Q79" s="248"/>
      <c r="R79" s="248"/>
      <c r="S79" s="248"/>
      <c r="T79" s="248"/>
      <c r="U79" s="248"/>
      <c r="V79" s="253" t="s">
        <v>487</v>
      </c>
      <c r="W79" s="111"/>
      <c r="X79" s="132"/>
      <c r="Y79" s="111"/>
    </row>
    <row r="80" spans="1:25" ht="86.25" customHeight="1">
      <c r="A80" s="85"/>
      <c r="B80" s="128"/>
      <c r="C80" s="252"/>
      <c r="D80" s="525"/>
      <c r="E80" s="534"/>
      <c r="F80" s="95" t="s">
        <v>493</v>
      </c>
      <c r="G80" s="96"/>
      <c r="H80" s="95"/>
      <c r="I80" s="132"/>
      <c r="J80" s="136"/>
      <c r="K80" s="136"/>
      <c r="L80" s="136"/>
      <c r="M80" s="136"/>
      <c r="N80" s="136"/>
      <c r="O80" s="136"/>
      <c r="P80" s="136"/>
      <c r="Q80" s="248"/>
      <c r="R80" s="248"/>
      <c r="S80" s="248"/>
      <c r="T80" s="248"/>
      <c r="U80" s="248"/>
      <c r="V80" s="253" t="s">
        <v>155</v>
      </c>
      <c r="W80" s="111"/>
      <c r="X80" s="132">
        <v>200000</v>
      </c>
      <c r="Y80" s="111"/>
    </row>
    <row r="81" spans="1:27" ht="86.25" customHeight="1">
      <c r="A81" s="85"/>
      <c r="B81" s="128"/>
      <c r="C81" s="252"/>
      <c r="D81" s="525"/>
      <c r="E81" s="534"/>
      <c r="F81" s="95" t="s">
        <v>499</v>
      </c>
      <c r="G81" s="96"/>
      <c r="H81" s="95"/>
      <c r="I81" s="132"/>
      <c r="J81" s="136"/>
      <c r="K81" s="136"/>
      <c r="L81" s="136"/>
      <c r="M81" s="136"/>
      <c r="N81" s="136"/>
      <c r="O81" s="136"/>
      <c r="P81" s="136"/>
      <c r="Q81" s="248"/>
      <c r="R81" s="248"/>
      <c r="S81" s="248"/>
      <c r="T81" s="248"/>
      <c r="U81" s="248"/>
      <c r="V81" s="253" t="s">
        <v>500</v>
      </c>
      <c r="W81" s="111"/>
      <c r="X81" s="132">
        <v>100000</v>
      </c>
      <c r="Y81" s="111"/>
    </row>
    <row r="82" spans="1:27" ht="78.75" customHeight="1">
      <c r="A82" s="85"/>
      <c r="B82" s="128"/>
      <c r="C82" s="252"/>
      <c r="D82" s="525"/>
      <c r="E82" s="534"/>
      <c r="F82" s="95" t="s">
        <v>501</v>
      </c>
      <c r="G82" s="96"/>
      <c r="H82" s="95"/>
      <c r="I82" s="132"/>
      <c r="J82" s="136"/>
      <c r="K82" s="136"/>
      <c r="L82" s="136"/>
      <c r="M82" s="136"/>
      <c r="N82" s="136"/>
      <c r="O82" s="136"/>
      <c r="P82" s="136"/>
      <c r="Q82" s="248"/>
      <c r="R82" s="248"/>
      <c r="S82" s="248"/>
      <c r="T82" s="248"/>
      <c r="U82" s="248"/>
      <c r="V82" s="253" t="s">
        <v>500</v>
      </c>
      <c r="W82" s="111"/>
      <c r="X82" s="132">
        <v>120000</v>
      </c>
      <c r="Y82" s="111"/>
    </row>
    <row r="83" spans="1:27" ht="317.25" customHeight="1">
      <c r="A83" s="85"/>
      <c r="B83" s="128"/>
      <c r="C83" s="252"/>
      <c r="D83" s="525"/>
      <c r="E83" s="270" t="s">
        <v>324</v>
      </c>
      <c r="F83" s="134" t="s">
        <v>617</v>
      </c>
      <c r="G83" s="96"/>
      <c r="H83" s="134"/>
      <c r="I83" s="132"/>
      <c r="J83" s="136"/>
      <c r="K83" s="136"/>
      <c r="L83" s="136"/>
      <c r="M83" s="136"/>
      <c r="N83" s="136"/>
      <c r="O83" s="136"/>
      <c r="P83" s="136"/>
      <c r="Q83" s="248"/>
      <c r="R83" s="248"/>
      <c r="S83" s="248"/>
      <c r="T83" s="248"/>
      <c r="U83" s="248"/>
      <c r="V83" s="249" t="s">
        <v>325</v>
      </c>
      <c r="W83" s="250" t="s">
        <v>326</v>
      </c>
      <c r="X83" s="254">
        <v>1500000</v>
      </c>
      <c r="Y83" s="135"/>
    </row>
    <row r="84" spans="1:27" ht="299.25" customHeight="1">
      <c r="A84" s="85"/>
      <c r="B84" s="101"/>
      <c r="C84" s="252"/>
      <c r="D84" s="525"/>
      <c r="E84" s="93" t="s">
        <v>321</v>
      </c>
      <c r="F84" s="91" t="s">
        <v>615</v>
      </c>
      <c r="G84" s="140"/>
      <c r="H84" s="133"/>
      <c r="I84" s="19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249" t="s">
        <v>322</v>
      </c>
      <c r="W84" s="255" t="s">
        <v>323</v>
      </c>
      <c r="X84" s="256">
        <v>2000000</v>
      </c>
      <c r="Y84" s="140"/>
    </row>
    <row r="85" spans="1:27" ht="192" hidden="1" customHeight="1">
      <c r="A85" s="179"/>
      <c r="B85" s="129"/>
      <c r="C85" s="257" t="s">
        <v>30</v>
      </c>
      <c r="D85" s="525"/>
      <c r="E85" s="270" t="s">
        <v>327</v>
      </c>
      <c r="F85" s="134" t="s">
        <v>267</v>
      </c>
      <c r="G85" s="134" t="s">
        <v>130</v>
      </c>
      <c r="H85" s="96" t="s">
        <v>20</v>
      </c>
      <c r="I85" s="110">
        <v>680000</v>
      </c>
      <c r="J85" s="97"/>
      <c r="K85" s="97"/>
      <c r="L85" s="97"/>
      <c r="M85" s="97"/>
      <c r="N85" s="97"/>
      <c r="O85" s="97"/>
      <c r="P85" s="97"/>
      <c r="Q85" s="98"/>
      <c r="R85" s="258"/>
      <c r="S85" s="258"/>
      <c r="T85" s="258"/>
      <c r="U85" s="258"/>
      <c r="V85" s="259" t="s">
        <v>19</v>
      </c>
      <c r="W85" s="259" t="s">
        <v>233</v>
      </c>
      <c r="X85" s="260">
        <v>680000</v>
      </c>
      <c r="Y85" s="97"/>
    </row>
    <row r="86" spans="1:27" ht="102.75" customHeight="1">
      <c r="A86" s="85"/>
      <c r="B86" s="128"/>
      <c r="C86" s="252"/>
      <c r="D86" s="525"/>
      <c r="E86" s="514"/>
      <c r="F86" s="261" t="s">
        <v>618</v>
      </c>
      <c r="G86" s="134"/>
      <c r="H86" s="96"/>
      <c r="I86" s="110"/>
      <c r="J86" s="130"/>
      <c r="K86" s="130"/>
      <c r="L86" s="130"/>
      <c r="M86" s="130"/>
      <c r="N86" s="130"/>
      <c r="O86" s="130"/>
      <c r="P86" s="130"/>
      <c r="Q86" s="262"/>
      <c r="R86" s="263"/>
      <c r="S86" s="263"/>
      <c r="T86" s="263"/>
      <c r="U86" s="263"/>
      <c r="V86" s="264" t="s">
        <v>328</v>
      </c>
      <c r="W86" s="265"/>
      <c r="X86" s="266">
        <v>1268408.25</v>
      </c>
      <c r="Y86" s="267" t="s">
        <v>329</v>
      </c>
    </row>
    <row r="87" spans="1:27" ht="145.5" customHeight="1">
      <c r="A87" s="85"/>
      <c r="B87" s="128"/>
      <c r="C87" s="252"/>
      <c r="D87" s="525"/>
      <c r="E87" s="515"/>
      <c r="F87" s="261" t="s">
        <v>619</v>
      </c>
      <c r="G87" s="134"/>
      <c r="H87" s="96"/>
      <c r="I87" s="110"/>
      <c r="J87" s="130"/>
      <c r="K87" s="130"/>
      <c r="L87" s="130"/>
      <c r="M87" s="130"/>
      <c r="N87" s="130"/>
      <c r="O87" s="130"/>
      <c r="P87" s="130"/>
      <c r="Q87" s="262"/>
      <c r="R87" s="263"/>
      <c r="S87" s="263"/>
      <c r="T87" s="263"/>
      <c r="U87" s="263"/>
      <c r="V87" s="264" t="s">
        <v>328</v>
      </c>
      <c r="W87" s="265"/>
      <c r="X87" s="266">
        <v>6000000</v>
      </c>
      <c r="Y87" s="267" t="s">
        <v>330</v>
      </c>
    </row>
    <row r="88" spans="1:27" ht="168" customHeight="1">
      <c r="A88" s="85"/>
      <c r="B88" s="128"/>
      <c r="C88" s="252"/>
      <c r="D88" s="525"/>
      <c r="E88" s="515"/>
      <c r="F88" s="261" t="s">
        <v>620</v>
      </c>
      <c r="G88" s="134"/>
      <c r="H88" s="96"/>
      <c r="I88" s="110"/>
      <c r="J88" s="130"/>
      <c r="K88" s="130"/>
      <c r="L88" s="130"/>
      <c r="M88" s="130"/>
      <c r="N88" s="130"/>
      <c r="O88" s="130"/>
      <c r="P88" s="130"/>
      <c r="Q88" s="262"/>
      <c r="R88" s="263"/>
      <c r="S88" s="263"/>
      <c r="T88" s="263"/>
      <c r="U88" s="263"/>
      <c r="V88" s="264" t="s">
        <v>328</v>
      </c>
      <c r="W88" s="265"/>
      <c r="X88" s="266">
        <v>18200000</v>
      </c>
      <c r="Y88" s="267" t="s">
        <v>330</v>
      </c>
    </row>
    <row r="89" spans="1:27" ht="193.5" customHeight="1">
      <c r="A89" s="85"/>
      <c r="B89" s="128"/>
      <c r="C89" s="252"/>
      <c r="D89" s="525"/>
      <c r="E89" s="515"/>
      <c r="F89" s="261" t="s">
        <v>621</v>
      </c>
      <c r="G89" s="134"/>
      <c r="H89" s="96"/>
      <c r="I89" s="110"/>
      <c r="J89" s="130"/>
      <c r="K89" s="130"/>
      <c r="L89" s="130"/>
      <c r="M89" s="130"/>
      <c r="N89" s="130"/>
      <c r="O89" s="130"/>
      <c r="P89" s="130"/>
      <c r="Q89" s="262"/>
      <c r="R89" s="263"/>
      <c r="S89" s="263"/>
      <c r="T89" s="263"/>
      <c r="U89" s="263"/>
      <c r="V89" s="264" t="s">
        <v>328</v>
      </c>
      <c r="W89" s="264"/>
      <c r="X89" s="268">
        <v>8400000</v>
      </c>
      <c r="Y89" s="267" t="s">
        <v>330</v>
      </c>
    </row>
    <row r="90" spans="1:27" ht="205.5" customHeight="1">
      <c r="A90" s="85"/>
      <c r="B90" s="128"/>
      <c r="C90" s="252"/>
      <c r="D90" s="525"/>
      <c r="E90" s="515"/>
      <c r="F90" s="261" t="s">
        <v>622</v>
      </c>
      <c r="G90" s="134"/>
      <c r="H90" s="96"/>
      <c r="I90" s="110"/>
      <c r="J90" s="130"/>
      <c r="K90" s="130"/>
      <c r="L90" s="130"/>
      <c r="M90" s="130"/>
      <c r="N90" s="130"/>
      <c r="O90" s="130"/>
      <c r="P90" s="130"/>
      <c r="Q90" s="262"/>
      <c r="R90" s="263"/>
      <c r="S90" s="263"/>
      <c r="T90" s="263"/>
      <c r="U90" s="263"/>
      <c r="V90" s="264" t="s">
        <v>328</v>
      </c>
      <c r="W90" s="264"/>
      <c r="X90" s="268">
        <v>40000</v>
      </c>
      <c r="Y90" s="267" t="s">
        <v>330</v>
      </c>
    </row>
    <row r="91" spans="1:27" ht="190.5" customHeight="1">
      <c r="A91" s="85"/>
      <c r="B91" s="128"/>
      <c r="C91" s="252"/>
      <c r="D91" s="525"/>
      <c r="E91" s="516"/>
      <c r="F91" s="261" t="s">
        <v>623</v>
      </c>
      <c r="G91" s="134"/>
      <c r="H91" s="96"/>
      <c r="I91" s="110"/>
      <c r="J91" s="130"/>
      <c r="K91" s="130"/>
      <c r="L91" s="130"/>
      <c r="M91" s="130"/>
      <c r="N91" s="130"/>
      <c r="O91" s="130"/>
      <c r="P91" s="130"/>
      <c r="Q91" s="262"/>
      <c r="R91" s="263"/>
      <c r="S91" s="263"/>
      <c r="T91" s="263"/>
      <c r="U91" s="263"/>
      <c r="V91" s="264" t="s">
        <v>328</v>
      </c>
      <c r="W91" s="264"/>
      <c r="X91" s="268">
        <v>40000</v>
      </c>
      <c r="Y91" s="267" t="s">
        <v>330</v>
      </c>
    </row>
    <row r="92" spans="1:27" ht="144.75" customHeight="1">
      <c r="A92" s="85"/>
      <c r="B92" s="128"/>
      <c r="C92" s="269"/>
      <c r="D92" s="525" t="s">
        <v>265</v>
      </c>
      <c r="E92" s="526" t="s">
        <v>128</v>
      </c>
      <c r="F92" s="469" t="s">
        <v>624</v>
      </c>
      <c r="G92" s="270" t="s">
        <v>130</v>
      </c>
      <c r="H92" s="96" t="s">
        <v>20</v>
      </c>
      <c r="I92" s="98">
        <v>2226000</v>
      </c>
      <c r="J92" s="492"/>
      <c r="K92" s="492"/>
      <c r="L92" s="492"/>
      <c r="M92" s="492"/>
      <c r="N92" s="492"/>
      <c r="O92" s="492"/>
      <c r="P92" s="492"/>
      <c r="Q92" s="492"/>
      <c r="R92" s="492"/>
      <c r="S92" s="492"/>
      <c r="T92" s="492"/>
      <c r="U92" s="492"/>
      <c r="V92" s="497" t="s">
        <v>224</v>
      </c>
      <c r="W92" s="497"/>
      <c r="X92" s="499">
        <v>2226000</v>
      </c>
      <c r="Y92" s="492"/>
      <c r="AA92" s="120"/>
    </row>
    <row r="93" spans="1:27" ht="219" customHeight="1">
      <c r="A93" s="85"/>
      <c r="B93" s="128"/>
      <c r="C93" s="271"/>
      <c r="D93" s="525"/>
      <c r="E93" s="527"/>
      <c r="F93" s="475"/>
      <c r="G93" s="270"/>
      <c r="H93" s="96"/>
      <c r="I93" s="98"/>
      <c r="J93" s="493"/>
      <c r="K93" s="493"/>
      <c r="L93" s="493"/>
      <c r="M93" s="493"/>
      <c r="N93" s="493"/>
      <c r="O93" s="493"/>
      <c r="P93" s="493"/>
      <c r="Q93" s="493"/>
      <c r="R93" s="493"/>
      <c r="S93" s="493"/>
      <c r="T93" s="493"/>
      <c r="U93" s="493"/>
      <c r="V93" s="498"/>
      <c r="W93" s="498"/>
      <c r="X93" s="500"/>
      <c r="Y93" s="493"/>
      <c r="AA93" s="272"/>
    </row>
    <row r="94" spans="1:27" ht="183.75" customHeight="1">
      <c r="A94" s="85"/>
      <c r="B94" s="128"/>
      <c r="C94" s="252"/>
      <c r="D94" s="525"/>
      <c r="E94" s="281"/>
      <c r="F94" s="261" t="s">
        <v>625</v>
      </c>
      <c r="G94" s="134"/>
      <c r="H94" s="96"/>
      <c r="I94" s="110"/>
      <c r="J94" s="130"/>
      <c r="K94" s="130"/>
      <c r="L94" s="130"/>
      <c r="M94" s="130"/>
      <c r="N94" s="130"/>
      <c r="O94" s="130"/>
      <c r="P94" s="130"/>
      <c r="Q94" s="262"/>
      <c r="R94" s="263"/>
      <c r="S94" s="263"/>
      <c r="T94" s="263"/>
      <c r="U94" s="263"/>
      <c r="V94" s="265" t="s">
        <v>253</v>
      </c>
      <c r="W94" s="265"/>
      <c r="X94" s="273">
        <v>220000</v>
      </c>
      <c r="Y94" s="130"/>
    </row>
    <row r="95" spans="1:27" ht="196.5" customHeight="1">
      <c r="A95" s="85"/>
      <c r="B95" s="128"/>
      <c r="C95" s="274"/>
      <c r="D95" s="525"/>
      <c r="E95" s="281" t="s">
        <v>158</v>
      </c>
      <c r="F95" s="261" t="s">
        <v>626</v>
      </c>
      <c r="G95" s="127" t="s">
        <v>155</v>
      </c>
      <c r="H95" s="261" t="s">
        <v>150</v>
      </c>
      <c r="I95" s="130" t="s">
        <v>216</v>
      </c>
      <c r="J95" s="275"/>
      <c r="K95" s="275"/>
      <c r="L95" s="275"/>
      <c r="M95" s="275"/>
      <c r="N95" s="275"/>
      <c r="O95" s="275"/>
      <c r="P95" s="275"/>
      <c r="Q95" s="276"/>
      <c r="R95" s="276"/>
      <c r="S95" s="276"/>
      <c r="T95" s="276"/>
      <c r="U95" s="276"/>
      <c r="V95" s="277" t="s">
        <v>156</v>
      </c>
      <c r="W95" s="278" t="s">
        <v>150</v>
      </c>
      <c r="X95" s="279" t="s">
        <v>279</v>
      </c>
      <c r="Y95" s="280" t="s">
        <v>236</v>
      </c>
    </row>
    <row r="96" spans="1:27" ht="408.75" customHeight="1">
      <c r="A96" s="85"/>
      <c r="B96" s="128"/>
      <c r="C96" s="274"/>
      <c r="D96" s="525"/>
      <c r="E96" s="469" t="s">
        <v>178</v>
      </c>
      <c r="F96" s="282" t="s">
        <v>666</v>
      </c>
      <c r="G96" s="134"/>
      <c r="H96" s="96"/>
      <c r="I96" s="135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7" t="s">
        <v>512</v>
      </c>
      <c r="W96" s="494" t="s">
        <v>331</v>
      </c>
      <c r="X96" s="283"/>
      <c r="Y96" s="134"/>
    </row>
    <row r="97" spans="1:25" ht="316.5" customHeight="1">
      <c r="A97" s="85"/>
      <c r="B97" s="128"/>
      <c r="C97" s="274"/>
      <c r="D97" s="525"/>
      <c r="E97" s="470"/>
      <c r="F97" s="91" t="s">
        <v>627</v>
      </c>
      <c r="G97" s="140"/>
      <c r="H97" s="133"/>
      <c r="I97" s="19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303" t="s">
        <v>513</v>
      </c>
      <c r="W97" s="494"/>
      <c r="X97" s="283"/>
      <c r="Y97" s="134"/>
    </row>
    <row r="98" spans="1:25" ht="242.25" customHeight="1">
      <c r="A98" s="85"/>
      <c r="B98" s="128"/>
      <c r="C98" s="274"/>
      <c r="D98" s="525"/>
      <c r="E98" s="475"/>
      <c r="F98" s="91" t="s">
        <v>665</v>
      </c>
      <c r="G98" s="140"/>
      <c r="H98" s="133"/>
      <c r="I98" s="19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303" t="s">
        <v>514</v>
      </c>
      <c r="W98" s="494"/>
      <c r="X98" s="283"/>
      <c r="Y98" s="134"/>
    </row>
    <row r="99" spans="1:25" ht="261.75" customHeight="1">
      <c r="A99" s="85"/>
      <c r="B99" s="101"/>
      <c r="C99" s="252"/>
      <c r="D99" s="525"/>
      <c r="E99" s="270" t="s">
        <v>184</v>
      </c>
      <c r="F99" s="282" t="s">
        <v>590</v>
      </c>
      <c r="G99" s="134"/>
      <c r="H99" s="96"/>
      <c r="I99" s="135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284" t="s">
        <v>656</v>
      </c>
      <c r="W99" s="494"/>
      <c r="X99" s="283"/>
      <c r="Y99" s="134"/>
    </row>
    <row r="100" spans="1:25" ht="264.75" customHeight="1">
      <c r="A100" s="85"/>
      <c r="B100" s="101"/>
      <c r="C100" s="252"/>
      <c r="D100" s="525"/>
      <c r="E100" s="281" t="s">
        <v>195</v>
      </c>
      <c r="F100" s="93" t="s">
        <v>628</v>
      </c>
      <c r="G100" s="134"/>
      <c r="H100" s="134"/>
      <c r="I100" s="99"/>
      <c r="J100" s="134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284" t="s">
        <v>656</v>
      </c>
      <c r="W100" s="494"/>
      <c r="X100" s="287"/>
      <c r="Y100" s="96"/>
    </row>
    <row r="101" spans="1:25" ht="220.5" customHeight="1">
      <c r="A101" s="85"/>
      <c r="B101" s="101"/>
      <c r="C101" s="252"/>
      <c r="D101" s="525"/>
      <c r="E101" s="526" t="s">
        <v>196</v>
      </c>
      <c r="F101" s="93" t="s">
        <v>630</v>
      </c>
      <c r="G101" s="134"/>
      <c r="H101" s="134"/>
      <c r="I101" s="99"/>
      <c r="J101" s="134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284" t="s">
        <v>656</v>
      </c>
      <c r="W101" s="494"/>
      <c r="X101" s="287"/>
      <c r="Y101" s="313"/>
    </row>
    <row r="102" spans="1:25" ht="147" customHeight="1">
      <c r="A102" s="85"/>
      <c r="B102" s="101"/>
      <c r="C102" s="252"/>
      <c r="D102" s="525"/>
      <c r="E102" s="534"/>
      <c r="F102" s="93" t="s">
        <v>631</v>
      </c>
      <c r="G102" s="134"/>
      <c r="H102" s="134"/>
      <c r="I102" s="99"/>
      <c r="J102" s="134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506" t="s">
        <v>332</v>
      </c>
      <c r="W102" s="494"/>
      <c r="X102" s="287"/>
      <c r="Y102" s="316"/>
    </row>
    <row r="103" spans="1:25" ht="147" customHeight="1">
      <c r="A103" s="85"/>
      <c r="B103" s="101"/>
      <c r="C103" s="252"/>
      <c r="D103" s="525"/>
      <c r="E103" s="534"/>
      <c r="F103" s="93" t="s">
        <v>633</v>
      </c>
      <c r="G103" s="134"/>
      <c r="H103" s="134"/>
      <c r="I103" s="99"/>
      <c r="J103" s="134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501"/>
      <c r="W103" s="259"/>
      <c r="X103" s="287"/>
      <c r="Y103" s="316"/>
    </row>
    <row r="104" spans="1:25" ht="147" customHeight="1">
      <c r="A104" s="85"/>
      <c r="B104" s="101"/>
      <c r="C104" s="252"/>
      <c r="D104" s="525"/>
      <c r="E104" s="534"/>
      <c r="F104" s="93" t="s">
        <v>632</v>
      </c>
      <c r="G104" s="134"/>
      <c r="H104" s="134"/>
      <c r="I104" s="99"/>
      <c r="J104" s="134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501"/>
      <c r="W104" s="259"/>
      <c r="X104" s="287"/>
      <c r="Y104" s="316"/>
    </row>
    <row r="105" spans="1:25" ht="147" customHeight="1">
      <c r="A105" s="85"/>
      <c r="B105" s="101"/>
      <c r="C105" s="252"/>
      <c r="D105" s="525"/>
      <c r="E105" s="534"/>
      <c r="F105" s="93" t="s">
        <v>634</v>
      </c>
      <c r="G105" s="134"/>
      <c r="H105" s="134"/>
      <c r="I105" s="99"/>
      <c r="J105" s="134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501"/>
      <c r="W105" s="259"/>
      <c r="X105" s="287"/>
      <c r="Y105" s="316"/>
    </row>
    <row r="106" spans="1:25" ht="147" customHeight="1">
      <c r="A106" s="85"/>
      <c r="B106" s="101"/>
      <c r="C106" s="252"/>
      <c r="D106" s="525"/>
      <c r="E106" s="534"/>
      <c r="F106" s="93" t="s">
        <v>635</v>
      </c>
      <c r="G106" s="134"/>
      <c r="H106" s="134"/>
      <c r="I106" s="99"/>
      <c r="J106" s="134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501"/>
      <c r="W106" s="259"/>
      <c r="X106" s="287"/>
      <c r="Y106" s="316"/>
    </row>
    <row r="107" spans="1:25" ht="147" customHeight="1">
      <c r="A107" s="85"/>
      <c r="B107" s="101"/>
      <c r="C107" s="252"/>
      <c r="D107" s="525"/>
      <c r="E107" s="534"/>
      <c r="F107" s="93" t="s">
        <v>489</v>
      </c>
      <c r="G107" s="134"/>
      <c r="H107" s="134"/>
      <c r="I107" s="99"/>
      <c r="J107" s="134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303" t="s">
        <v>487</v>
      </c>
      <c r="W107" s="259"/>
      <c r="X107" s="287"/>
      <c r="Y107" s="316"/>
    </row>
    <row r="108" spans="1:25" ht="188.25" customHeight="1">
      <c r="A108" s="85"/>
      <c r="B108" s="101"/>
      <c r="C108" s="252"/>
      <c r="D108" s="525"/>
      <c r="E108" s="469" t="s">
        <v>198</v>
      </c>
      <c r="F108" s="93" t="s">
        <v>636</v>
      </c>
      <c r="G108" s="134"/>
      <c r="H108" s="134"/>
      <c r="I108" s="99"/>
      <c r="J108" s="528" t="s">
        <v>199</v>
      </c>
      <c r="K108" s="529"/>
      <c r="L108" s="529"/>
      <c r="M108" s="529"/>
      <c r="N108" s="529"/>
      <c r="O108" s="529"/>
      <c r="P108" s="529"/>
      <c r="Q108" s="529"/>
      <c r="R108" s="529"/>
      <c r="S108" s="529"/>
      <c r="T108" s="529"/>
      <c r="U108" s="530"/>
      <c r="V108" s="505" t="s">
        <v>206</v>
      </c>
      <c r="W108" s="494" t="s">
        <v>256</v>
      </c>
      <c r="X108" s="287"/>
      <c r="Y108" s="313"/>
    </row>
    <row r="109" spans="1:25" ht="134.25" customHeight="1">
      <c r="A109" s="85"/>
      <c r="B109" s="101"/>
      <c r="C109" s="252"/>
      <c r="D109" s="525"/>
      <c r="E109" s="470"/>
      <c r="F109" s="93" t="s">
        <v>637</v>
      </c>
      <c r="G109" s="134"/>
      <c r="H109" s="134"/>
      <c r="I109" s="99"/>
      <c r="J109" s="528" t="s">
        <v>199</v>
      </c>
      <c r="K109" s="529"/>
      <c r="L109" s="529"/>
      <c r="M109" s="529"/>
      <c r="N109" s="529"/>
      <c r="O109" s="529"/>
      <c r="P109" s="529"/>
      <c r="Q109" s="529"/>
      <c r="R109" s="529"/>
      <c r="S109" s="529"/>
      <c r="T109" s="529"/>
      <c r="U109" s="530"/>
      <c r="V109" s="505"/>
      <c r="W109" s="494"/>
      <c r="X109" s="287"/>
      <c r="Y109" s="313"/>
    </row>
    <row r="110" spans="1:25" ht="74.25" customHeight="1">
      <c r="A110" s="85"/>
      <c r="B110" s="101"/>
      <c r="C110" s="252"/>
      <c r="D110" s="525"/>
      <c r="E110" s="470"/>
      <c r="F110" s="93" t="s">
        <v>527</v>
      </c>
      <c r="G110" s="134"/>
      <c r="H110" s="134"/>
      <c r="I110" s="99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505"/>
      <c r="W110" s="494"/>
      <c r="X110" s="287"/>
      <c r="Y110" s="313"/>
    </row>
    <row r="111" spans="1:25" ht="74.25" customHeight="1">
      <c r="A111" s="85"/>
      <c r="B111" s="101"/>
      <c r="C111" s="252"/>
      <c r="D111" s="525"/>
      <c r="E111" s="470"/>
      <c r="F111" s="93" t="s">
        <v>460</v>
      </c>
      <c r="G111" s="134"/>
      <c r="H111" s="134"/>
      <c r="I111" s="99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505"/>
      <c r="W111" s="494"/>
      <c r="X111" s="287"/>
      <c r="Y111" s="313"/>
    </row>
    <row r="112" spans="1:25" ht="74.25" customHeight="1">
      <c r="A112" s="85"/>
      <c r="B112" s="101"/>
      <c r="C112" s="252"/>
      <c r="D112" s="525"/>
      <c r="E112" s="475"/>
      <c r="F112" s="93" t="s">
        <v>461</v>
      </c>
      <c r="G112" s="134"/>
      <c r="H112" s="134"/>
      <c r="I112" s="99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505"/>
      <c r="W112" s="494"/>
      <c r="X112" s="287"/>
      <c r="Y112" s="313"/>
    </row>
    <row r="113" spans="1:25" ht="300.75" customHeight="1">
      <c r="A113" s="85"/>
      <c r="B113" s="101"/>
      <c r="C113" s="252"/>
      <c r="D113" s="525"/>
      <c r="E113" s="281" t="s">
        <v>200</v>
      </c>
      <c r="F113" s="93" t="s">
        <v>638</v>
      </c>
      <c r="G113" s="134"/>
      <c r="H113" s="134"/>
      <c r="I113" s="99"/>
      <c r="J113" s="134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505"/>
      <c r="W113" s="494"/>
      <c r="X113" s="317">
        <v>2406000</v>
      </c>
      <c r="Y113" s="91"/>
    </row>
    <row r="114" spans="1:25" ht="387" customHeight="1">
      <c r="A114" s="85"/>
      <c r="B114" s="101"/>
      <c r="C114" s="252"/>
      <c r="D114" s="525"/>
      <c r="E114" s="318"/>
      <c r="F114" s="93" t="s">
        <v>639</v>
      </c>
      <c r="G114" s="134"/>
      <c r="H114" s="134"/>
      <c r="I114" s="99"/>
      <c r="J114" s="134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505"/>
      <c r="W114" s="494"/>
      <c r="X114" s="317">
        <v>779760</v>
      </c>
      <c r="Y114" s="91"/>
    </row>
    <row r="115" spans="1:25" ht="239.25" customHeight="1">
      <c r="A115" s="85"/>
      <c r="B115" s="101"/>
      <c r="C115" s="252"/>
      <c r="D115" s="525"/>
      <c r="E115" s="281" t="s">
        <v>200</v>
      </c>
      <c r="F115" s="93" t="s">
        <v>640</v>
      </c>
      <c r="G115" s="134"/>
      <c r="H115" s="134"/>
      <c r="I115" s="99"/>
      <c r="J115" s="134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505"/>
      <c r="W115" s="494"/>
      <c r="X115" s="287"/>
      <c r="Y115" s="91"/>
    </row>
    <row r="116" spans="1:25" ht="371.25" customHeight="1">
      <c r="A116" s="85"/>
      <c r="B116" s="101"/>
      <c r="C116" s="252"/>
      <c r="D116" s="525"/>
      <c r="E116" s="319"/>
      <c r="F116" s="93" t="s">
        <v>641</v>
      </c>
      <c r="G116" s="134"/>
      <c r="H116" s="134"/>
      <c r="I116" s="99"/>
      <c r="J116" s="134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505"/>
      <c r="W116" s="494"/>
      <c r="X116" s="287"/>
      <c r="Y116" s="91"/>
    </row>
    <row r="117" spans="1:25" ht="171.75" customHeight="1">
      <c r="A117" s="85"/>
      <c r="B117" s="101"/>
      <c r="C117" s="252"/>
      <c r="D117" s="525"/>
      <c r="E117" s="319"/>
      <c r="F117" s="93" t="s">
        <v>642</v>
      </c>
      <c r="G117" s="134"/>
      <c r="H117" s="134"/>
      <c r="I117" s="99"/>
      <c r="J117" s="134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505"/>
      <c r="W117" s="494"/>
      <c r="X117" s="287"/>
      <c r="Y117" s="91"/>
    </row>
    <row r="118" spans="1:25" ht="196.5" customHeight="1">
      <c r="A118" s="85"/>
      <c r="B118" s="101"/>
      <c r="C118" s="252"/>
      <c r="D118" s="525"/>
      <c r="E118" s="318"/>
      <c r="F118" s="93" t="s">
        <v>643</v>
      </c>
      <c r="G118" s="134"/>
      <c r="H118" s="134"/>
      <c r="I118" s="99"/>
      <c r="J118" s="134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505"/>
      <c r="W118" s="494"/>
      <c r="X118" s="287"/>
      <c r="Y118" s="91"/>
    </row>
    <row r="119" spans="1:25" ht="319.5" customHeight="1">
      <c r="A119" s="85"/>
      <c r="B119" s="101"/>
      <c r="C119" s="252"/>
      <c r="D119" s="525"/>
      <c r="E119" s="270" t="s">
        <v>201</v>
      </c>
      <c r="F119" s="93" t="s">
        <v>644</v>
      </c>
      <c r="G119" s="134"/>
      <c r="H119" s="134"/>
      <c r="I119" s="99"/>
      <c r="J119" s="134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505"/>
      <c r="W119" s="494"/>
      <c r="X119" s="287"/>
      <c r="Y119" s="313"/>
    </row>
    <row r="120" spans="1:25" ht="279" customHeight="1">
      <c r="A120" s="85"/>
      <c r="B120" s="101"/>
      <c r="C120" s="252"/>
      <c r="D120" s="525"/>
      <c r="E120" s="319" t="s">
        <v>201</v>
      </c>
      <c r="F120" s="90" t="s">
        <v>645</v>
      </c>
      <c r="G120" s="304"/>
      <c r="H120" s="304"/>
      <c r="I120" s="189"/>
      <c r="J120" s="304"/>
      <c r="K120" s="307"/>
      <c r="L120" s="307"/>
      <c r="M120" s="307"/>
      <c r="N120" s="307"/>
      <c r="O120" s="307"/>
      <c r="P120" s="307"/>
      <c r="Q120" s="307"/>
      <c r="R120" s="307"/>
      <c r="S120" s="307"/>
      <c r="T120" s="307"/>
      <c r="U120" s="307"/>
      <c r="V120" s="501" t="s">
        <v>206</v>
      </c>
      <c r="W120" s="503" t="s">
        <v>256</v>
      </c>
      <c r="X120" s="320"/>
      <c r="Y120" s="316"/>
    </row>
    <row r="121" spans="1:25" ht="284.25" customHeight="1">
      <c r="A121" s="85"/>
      <c r="B121" s="101"/>
      <c r="C121" s="252"/>
      <c r="D121" s="525"/>
      <c r="E121" s="319"/>
      <c r="F121" s="93" t="s">
        <v>646</v>
      </c>
      <c r="G121" s="134"/>
      <c r="H121" s="134"/>
      <c r="I121" s="99"/>
      <c r="J121" s="134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501"/>
      <c r="W121" s="503"/>
      <c r="X121" s="287"/>
      <c r="Y121" s="313"/>
    </row>
    <row r="122" spans="1:25" ht="344.25" customHeight="1">
      <c r="A122" s="85"/>
      <c r="B122" s="101"/>
      <c r="C122" s="252"/>
      <c r="D122" s="525"/>
      <c r="E122" s="318"/>
      <c r="F122" s="93" t="s">
        <v>647</v>
      </c>
      <c r="G122" s="134"/>
      <c r="H122" s="134"/>
      <c r="I122" s="99"/>
      <c r="J122" s="134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501"/>
      <c r="W122" s="503"/>
      <c r="X122" s="287"/>
      <c r="Y122" s="313"/>
    </row>
    <row r="123" spans="1:25" ht="384" customHeight="1">
      <c r="A123" s="85"/>
      <c r="B123" s="101"/>
      <c r="C123" s="252"/>
      <c r="D123" s="525"/>
      <c r="E123" s="89" t="s">
        <v>250</v>
      </c>
      <c r="F123" s="87" t="s">
        <v>648</v>
      </c>
      <c r="G123" s="187"/>
      <c r="H123" s="321" t="s">
        <v>147</v>
      </c>
      <c r="I123" s="322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501"/>
      <c r="W123" s="503"/>
      <c r="X123" s="323"/>
      <c r="Y123" s="187"/>
    </row>
    <row r="124" spans="1:25" ht="286.5" customHeight="1">
      <c r="A124" s="85"/>
      <c r="B124" s="101"/>
      <c r="C124" s="302"/>
      <c r="D124" s="525"/>
      <c r="E124" s="92" t="s">
        <v>250</v>
      </c>
      <c r="F124" s="91" t="s">
        <v>649</v>
      </c>
      <c r="G124" s="140"/>
      <c r="H124" s="133" t="s">
        <v>147</v>
      </c>
      <c r="I124" s="19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501"/>
      <c r="W124" s="503"/>
      <c r="X124" s="285"/>
      <c r="Y124" s="140"/>
    </row>
    <row r="125" spans="1:25" ht="144" customHeight="1">
      <c r="A125" s="85"/>
      <c r="B125" s="101"/>
      <c r="C125" s="252"/>
      <c r="D125" s="525"/>
      <c r="E125" s="93" t="s">
        <v>203</v>
      </c>
      <c r="F125" s="324" t="s">
        <v>650</v>
      </c>
      <c r="G125" s="140"/>
      <c r="H125" s="133"/>
      <c r="I125" s="190"/>
      <c r="J125" s="531" t="s">
        <v>204</v>
      </c>
      <c r="K125" s="532"/>
      <c r="L125" s="532"/>
      <c r="M125" s="532"/>
      <c r="N125" s="532"/>
      <c r="O125" s="532"/>
      <c r="P125" s="532"/>
      <c r="Q125" s="532"/>
      <c r="R125" s="532"/>
      <c r="S125" s="532"/>
      <c r="T125" s="532"/>
      <c r="U125" s="533"/>
      <c r="V125" s="501"/>
      <c r="W125" s="503"/>
      <c r="X125" s="285"/>
      <c r="Y125" s="140"/>
    </row>
    <row r="126" spans="1:25" ht="112.5" customHeight="1">
      <c r="A126" s="85"/>
      <c r="B126" s="101"/>
      <c r="C126" s="252"/>
      <c r="D126" s="525"/>
      <c r="E126" s="469" t="s">
        <v>190</v>
      </c>
      <c r="F126" s="282" t="s">
        <v>651</v>
      </c>
      <c r="G126" s="134"/>
      <c r="H126" s="96"/>
      <c r="I126" s="514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501"/>
      <c r="W126" s="503"/>
      <c r="X126" s="495"/>
      <c r="Y126" s="497"/>
    </row>
    <row r="127" spans="1:25" ht="168" customHeight="1">
      <c r="A127" s="85"/>
      <c r="B127" s="101"/>
      <c r="C127" s="252"/>
      <c r="D127" s="525"/>
      <c r="E127" s="470"/>
      <c r="F127" s="282" t="s">
        <v>652</v>
      </c>
      <c r="G127" s="134"/>
      <c r="H127" s="96"/>
      <c r="I127" s="51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502"/>
      <c r="W127" s="504"/>
      <c r="X127" s="496"/>
      <c r="Y127" s="498"/>
    </row>
    <row r="128" spans="1:25" ht="185.25" customHeight="1">
      <c r="A128" s="85"/>
      <c r="B128" s="101"/>
      <c r="C128" s="252"/>
      <c r="D128" s="525"/>
      <c r="E128" s="470"/>
      <c r="F128" s="324" t="s">
        <v>458</v>
      </c>
      <c r="G128" s="134"/>
      <c r="H128" s="96"/>
      <c r="I128" s="30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305" t="s">
        <v>459</v>
      </c>
      <c r="W128" s="325"/>
      <c r="X128" s="308"/>
      <c r="Y128" s="189"/>
    </row>
    <row r="129" spans="1:25" ht="185.25" customHeight="1">
      <c r="A129" s="85"/>
      <c r="B129" s="101"/>
      <c r="C129" s="252"/>
      <c r="D129" s="525"/>
      <c r="E129" s="470"/>
      <c r="F129" s="344" t="s">
        <v>653</v>
      </c>
      <c r="G129" s="345"/>
      <c r="H129" s="96"/>
      <c r="I129" s="12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305" t="s">
        <v>508</v>
      </c>
      <c r="W129" s="325" t="s">
        <v>251</v>
      </c>
      <c r="X129" s="346">
        <v>220000</v>
      </c>
      <c r="Y129" s="189"/>
    </row>
    <row r="130" spans="1:25" ht="409.6" customHeight="1">
      <c r="A130" s="85"/>
      <c r="B130" s="101"/>
      <c r="C130" s="252"/>
      <c r="D130" s="525"/>
      <c r="E130" s="93" t="s">
        <v>246</v>
      </c>
      <c r="F130" s="324" t="s">
        <v>654</v>
      </c>
      <c r="G130" s="140"/>
      <c r="H130" s="133"/>
      <c r="I130" s="190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  <c r="V130" s="284" t="s">
        <v>656</v>
      </c>
      <c r="W130" s="255"/>
      <c r="X130" s="285"/>
      <c r="Y130" s="140"/>
    </row>
    <row r="131" spans="1:25" ht="214.5" customHeight="1">
      <c r="A131" s="85"/>
      <c r="B131" s="101"/>
      <c r="C131" s="252"/>
      <c r="D131" s="525"/>
      <c r="E131" s="93" t="s">
        <v>239</v>
      </c>
      <c r="F131" s="282" t="s">
        <v>655</v>
      </c>
      <c r="G131" s="140"/>
      <c r="H131" s="133"/>
      <c r="I131" s="190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  <c r="V131" s="284" t="s">
        <v>656</v>
      </c>
      <c r="W131" s="255"/>
      <c r="X131" s="285"/>
      <c r="Y131" s="140"/>
    </row>
    <row r="132" spans="1:25" ht="331.5" customHeight="1">
      <c r="A132" s="85"/>
      <c r="B132" s="101"/>
      <c r="C132" s="252"/>
      <c r="D132" s="525"/>
      <c r="E132" s="93" t="s">
        <v>333</v>
      </c>
      <c r="F132" s="282" t="s">
        <v>657</v>
      </c>
      <c r="G132" s="140"/>
      <c r="H132" s="133"/>
      <c r="I132" s="190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  <c r="V132" s="284" t="s">
        <v>334</v>
      </c>
      <c r="W132" s="255" t="s">
        <v>335</v>
      </c>
      <c r="X132" s="256">
        <v>804000000</v>
      </c>
      <c r="Y132" s="286" t="s">
        <v>336</v>
      </c>
    </row>
    <row r="133" spans="1:25" ht="339" hidden="1" customHeight="1">
      <c r="A133" s="85"/>
      <c r="B133" s="101"/>
      <c r="C133" s="252"/>
      <c r="D133" s="525"/>
      <c r="E133" s="93" t="s">
        <v>337</v>
      </c>
      <c r="F133" s="282" t="s">
        <v>338</v>
      </c>
      <c r="G133" s="140"/>
      <c r="H133" s="133"/>
      <c r="I133" s="190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84" t="s">
        <v>339</v>
      </c>
      <c r="W133" s="259" t="s">
        <v>340</v>
      </c>
      <c r="X133" s="287">
        <v>515</v>
      </c>
      <c r="Y133" s="288" t="s">
        <v>341</v>
      </c>
    </row>
    <row r="134" spans="1:25" ht="354" customHeight="1">
      <c r="A134" s="85"/>
      <c r="B134" s="101"/>
      <c r="C134" s="252"/>
      <c r="D134" s="525"/>
      <c r="E134" s="93" t="s">
        <v>342</v>
      </c>
      <c r="F134" s="282" t="s">
        <v>658</v>
      </c>
      <c r="G134" s="140"/>
      <c r="H134" s="133"/>
      <c r="I134" s="190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84" t="s">
        <v>343</v>
      </c>
      <c r="W134" s="259" t="s">
        <v>344</v>
      </c>
      <c r="X134" s="256">
        <v>4000000</v>
      </c>
      <c r="Y134" s="193"/>
    </row>
    <row r="135" spans="1:25" ht="207.75" customHeight="1">
      <c r="A135" s="85"/>
      <c r="B135" s="101"/>
      <c r="C135" s="252"/>
      <c r="D135" s="525"/>
      <c r="E135" s="471" t="s">
        <v>345</v>
      </c>
      <c r="F135" s="473"/>
      <c r="G135" s="140"/>
      <c r="H135" s="133"/>
      <c r="I135" s="190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84" t="s">
        <v>346</v>
      </c>
      <c r="W135" s="259" t="s">
        <v>344</v>
      </c>
      <c r="X135" s="256">
        <v>140000</v>
      </c>
      <c r="Y135" s="193"/>
    </row>
    <row r="136" spans="1:25" ht="409.5" customHeight="1">
      <c r="A136" s="85"/>
      <c r="B136" s="101"/>
      <c r="C136" s="252"/>
      <c r="D136" s="525"/>
      <c r="E136" s="472"/>
      <c r="F136" s="474"/>
      <c r="G136" s="140"/>
      <c r="H136" s="133"/>
      <c r="I136" s="190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84" t="s">
        <v>347</v>
      </c>
      <c r="W136" s="259" t="s">
        <v>344</v>
      </c>
      <c r="X136" s="256">
        <v>450000</v>
      </c>
      <c r="Y136" s="140"/>
    </row>
    <row r="137" spans="1:25" ht="207.75" hidden="1" customHeight="1">
      <c r="A137" s="85"/>
      <c r="B137" s="101"/>
      <c r="C137" s="252"/>
      <c r="D137" s="525"/>
      <c r="E137" s="93" t="s">
        <v>348</v>
      </c>
      <c r="F137" s="282" t="s">
        <v>349</v>
      </c>
      <c r="G137" s="140"/>
      <c r="H137" s="133"/>
      <c r="I137" s="190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84" t="s">
        <v>350</v>
      </c>
      <c r="W137" s="249" t="s">
        <v>351</v>
      </c>
      <c r="X137" s="285">
        <v>2.2000000000000002</v>
      </c>
      <c r="Y137" s="289" t="s">
        <v>352</v>
      </c>
    </row>
    <row r="138" spans="1:25" ht="350.25" hidden="1" customHeight="1">
      <c r="A138" s="85"/>
      <c r="B138" s="101"/>
      <c r="C138" s="252"/>
      <c r="D138" s="525"/>
      <c r="E138" s="93" t="s">
        <v>353</v>
      </c>
      <c r="F138" s="282" t="s">
        <v>354</v>
      </c>
      <c r="G138" s="140"/>
      <c r="H138" s="133"/>
      <c r="I138" s="190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84" t="s">
        <v>355</v>
      </c>
      <c r="W138" s="255" t="s">
        <v>356</v>
      </c>
      <c r="X138" s="285">
        <v>2.2000000000000002</v>
      </c>
      <c r="Y138" s="289" t="s">
        <v>357</v>
      </c>
    </row>
    <row r="139" spans="1:25" ht="331.5" customHeight="1">
      <c r="A139" s="85"/>
      <c r="B139" s="101"/>
      <c r="C139" s="252"/>
      <c r="D139" s="525"/>
      <c r="E139" s="93" t="s">
        <v>358</v>
      </c>
      <c r="F139" s="282" t="s">
        <v>659</v>
      </c>
      <c r="G139" s="140"/>
      <c r="H139" s="133"/>
      <c r="I139" s="190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84" t="s">
        <v>359</v>
      </c>
      <c r="W139" s="255" t="s">
        <v>356</v>
      </c>
      <c r="X139" s="256">
        <v>1000000</v>
      </c>
      <c r="Y139" s="289"/>
    </row>
    <row r="140" spans="1:25" ht="279" hidden="1" customHeight="1">
      <c r="A140" s="85"/>
      <c r="B140" s="101"/>
      <c r="C140" s="252"/>
      <c r="D140" s="525"/>
      <c r="E140" s="93"/>
      <c r="F140" s="282" t="s">
        <v>360</v>
      </c>
      <c r="G140" s="140"/>
      <c r="H140" s="133"/>
      <c r="I140" s="190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  <c r="V140" s="284" t="s">
        <v>361</v>
      </c>
      <c r="W140" s="259" t="s">
        <v>362</v>
      </c>
      <c r="X140" s="285">
        <v>2.2000000000000002</v>
      </c>
      <c r="Y140" s="289"/>
    </row>
    <row r="141" spans="1:25" ht="409.5" hidden="1" customHeight="1">
      <c r="A141" s="85"/>
      <c r="B141" s="101"/>
      <c r="C141" s="252"/>
      <c r="D141" s="525"/>
      <c r="E141" s="486" t="s">
        <v>363</v>
      </c>
      <c r="F141" s="282" t="s">
        <v>364</v>
      </c>
      <c r="G141" s="140"/>
      <c r="H141" s="133"/>
      <c r="I141" s="190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84" t="s">
        <v>365</v>
      </c>
      <c r="W141" s="259" t="s">
        <v>366</v>
      </c>
      <c r="X141" s="285">
        <v>3</v>
      </c>
      <c r="Y141" s="289"/>
    </row>
    <row r="142" spans="1:25" ht="207.75" hidden="1" customHeight="1">
      <c r="A142" s="85"/>
      <c r="B142" s="101"/>
      <c r="C142" s="252"/>
      <c r="D142" s="525"/>
      <c r="E142" s="487"/>
      <c r="F142" s="282"/>
      <c r="G142" s="140"/>
      <c r="H142" s="133"/>
      <c r="I142" s="190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  <c r="V142" s="284"/>
      <c r="W142" s="259"/>
      <c r="X142" s="285"/>
      <c r="Y142" s="289"/>
    </row>
    <row r="143" spans="1:25" ht="391.5" hidden="1" customHeight="1">
      <c r="A143" s="85"/>
      <c r="B143" s="101"/>
      <c r="C143" s="252"/>
      <c r="D143" s="525"/>
      <c r="E143" s="93" t="s">
        <v>367</v>
      </c>
      <c r="F143" s="282" t="s">
        <v>368</v>
      </c>
      <c r="G143" s="140"/>
      <c r="H143" s="133"/>
      <c r="I143" s="190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84" t="s">
        <v>369</v>
      </c>
      <c r="W143" s="255" t="s">
        <v>356</v>
      </c>
      <c r="X143" s="285">
        <v>0.09</v>
      </c>
      <c r="Y143" s="289"/>
    </row>
    <row r="144" spans="1:25" ht="279" hidden="1" customHeight="1">
      <c r="A144" s="85"/>
      <c r="B144" s="101"/>
      <c r="C144" s="252"/>
      <c r="D144" s="525"/>
      <c r="E144" s="93" t="s">
        <v>370</v>
      </c>
      <c r="F144" s="282" t="s">
        <v>371</v>
      </c>
      <c r="G144" s="140"/>
      <c r="H144" s="133"/>
      <c r="I144" s="190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84" t="s">
        <v>369</v>
      </c>
      <c r="W144" s="255" t="s">
        <v>356</v>
      </c>
      <c r="X144" s="285">
        <v>0.18</v>
      </c>
      <c r="Y144" s="289" t="s">
        <v>372</v>
      </c>
    </row>
    <row r="145" spans="1:27" ht="384" hidden="1" customHeight="1">
      <c r="A145" s="85"/>
      <c r="B145" s="101"/>
      <c r="C145" s="252"/>
      <c r="D145" s="525"/>
      <c r="E145" s="93"/>
      <c r="F145" s="282"/>
      <c r="G145" s="140"/>
      <c r="H145" s="133"/>
      <c r="I145" s="190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  <c r="V145" s="284"/>
      <c r="W145" s="255"/>
      <c r="X145" s="285"/>
      <c r="Y145" s="289" t="s">
        <v>373</v>
      </c>
    </row>
    <row r="146" spans="1:27" ht="390.75" hidden="1" customHeight="1">
      <c r="A146" s="85"/>
      <c r="B146" s="101"/>
      <c r="C146" s="252"/>
      <c r="D146" s="525"/>
      <c r="E146" s="93" t="s">
        <v>374</v>
      </c>
      <c r="F146" s="282" t="s">
        <v>375</v>
      </c>
      <c r="G146" s="140"/>
      <c r="H146" s="133"/>
      <c r="I146" s="190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  <c r="V146" s="284" t="s">
        <v>376</v>
      </c>
      <c r="W146" s="255" t="s">
        <v>356</v>
      </c>
      <c r="X146" s="285">
        <v>0.6</v>
      </c>
      <c r="Y146" s="289"/>
    </row>
    <row r="147" spans="1:27" ht="207.75" hidden="1" customHeight="1">
      <c r="A147" s="85"/>
      <c r="B147" s="101"/>
      <c r="C147" s="252"/>
      <c r="D147" s="525"/>
      <c r="E147" s="93" t="s">
        <v>377</v>
      </c>
      <c r="F147" s="282" t="s">
        <v>378</v>
      </c>
      <c r="G147" s="140"/>
      <c r="H147" s="133"/>
      <c r="I147" s="190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  <c r="V147" s="284" t="s">
        <v>379</v>
      </c>
      <c r="W147" s="255" t="s">
        <v>356</v>
      </c>
      <c r="X147" s="287"/>
      <c r="Y147" s="289"/>
    </row>
    <row r="148" spans="1:27" ht="45" hidden="1" customHeight="1">
      <c r="A148" s="85"/>
      <c r="B148" s="101"/>
      <c r="C148" s="252"/>
      <c r="D148" s="525"/>
      <c r="E148" s="93" t="s">
        <v>380</v>
      </c>
      <c r="F148" s="282" t="s">
        <v>381</v>
      </c>
      <c r="G148" s="140"/>
      <c r="H148" s="133"/>
      <c r="I148" s="190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  <c r="V148" s="284" t="s">
        <v>382</v>
      </c>
      <c r="W148" s="259" t="s">
        <v>383</v>
      </c>
      <c r="X148" s="285">
        <v>3</v>
      </c>
      <c r="Y148" s="289"/>
    </row>
    <row r="149" spans="1:27" ht="87.75" hidden="1" customHeight="1">
      <c r="A149" s="85"/>
      <c r="B149" s="101"/>
      <c r="C149" s="252"/>
      <c r="D149" s="525"/>
      <c r="E149" s="486" t="s">
        <v>384</v>
      </c>
      <c r="F149" s="488" t="s">
        <v>385</v>
      </c>
      <c r="G149" s="140"/>
      <c r="H149" s="133"/>
      <c r="I149" s="190"/>
      <c r="J149" s="476"/>
      <c r="K149" s="476"/>
      <c r="L149" s="476"/>
      <c r="M149" s="476"/>
      <c r="N149" s="476"/>
      <c r="O149" s="476"/>
      <c r="P149" s="476"/>
      <c r="Q149" s="476"/>
      <c r="R149" s="476"/>
      <c r="S149" s="476"/>
      <c r="T149" s="476"/>
      <c r="U149" s="476"/>
      <c r="V149" s="482"/>
      <c r="W149" s="476"/>
      <c r="X149" s="480"/>
      <c r="Y149" s="484"/>
    </row>
    <row r="150" spans="1:27" ht="260.25" hidden="1" customHeight="1">
      <c r="A150" s="85"/>
      <c r="B150" s="101"/>
      <c r="C150" s="252"/>
      <c r="D150" s="525"/>
      <c r="E150" s="487"/>
      <c r="F150" s="489"/>
      <c r="G150" s="140"/>
      <c r="H150" s="133"/>
      <c r="I150" s="190"/>
      <c r="J150" s="477"/>
      <c r="K150" s="477"/>
      <c r="L150" s="477"/>
      <c r="M150" s="477"/>
      <c r="N150" s="477"/>
      <c r="O150" s="477"/>
      <c r="P150" s="477"/>
      <c r="Q150" s="477"/>
      <c r="R150" s="477"/>
      <c r="S150" s="477"/>
      <c r="T150" s="477"/>
      <c r="U150" s="477"/>
      <c r="V150" s="483"/>
      <c r="W150" s="477"/>
      <c r="X150" s="481"/>
      <c r="Y150" s="485"/>
    </row>
    <row r="151" spans="1:27" ht="384" customHeight="1">
      <c r="A151" s="85"/>
      <c r="B151" s="101"/>
      <c r="C151" s="252"/>
      <c r="D151" s="525"/>
      <c r="E151" s="90" t="s">
        <v>386</v>
      </c>
      <c r="F151" s="309" t="s">
        <v>660</v>
      </c>
      <c r="G151" s="140"/>
      <c r="H151" s="133"/>
      <c r="I151" s="190"/>
      <c r="J151" s="326"/>
      <c r="K151" s="326"/>
      <c r="L151" s="326"/>
      <c r="M151" s="326"/>
      <c r="N151" s="326"/>
      <c r="O151" s="326"/>
      <c r="P151" s="326"/>
      <c r="Q151" s="326"/>
      <c r="R151" s="326"/>
      <c r="S151" s="326"/>
      <c r="T151" s="326"/>
      <c r="U151" s="326"/>
      <c r="V151" s="284" t="s">
        <v>387</v>
      </c>
      <c r="W151" s="326" t="s">
        <v>388</v>
      </c>
      <c r="X151" s="327">
        <v>500000</v>
      </c>
      <c r="Y151" s="328"/>
    </row>
    <row r="152" spans="1:27" ht="391.5" hidden="1" customHeight="1">
      <c r="A152" s="85"/>
      <c r="B152" s="101"/>
      <c r="C152" s="252"/>
      <c r="D152" s="525"/>
      <c r="E152" s="90" t="s">
        <v>389</v>
      </c>
      <c r="F152" s="309" t="s">
        <v>390</v>
      </c>
      <c r="G152" s="140"/>
      <c r="H152" s="133"/>
      <c r="I152" s="190"/>
      <c r="J152" s="326"/>
      <c r="K152" s="326"/>
      <c r="L152" s="326"/>
      <c r="M152" s="326"/>
      <c r="N152" s="326"/>
      <c r="O152" s="326"/>
      <c r="P152" s="326"/>
      <c r="Q152" s="326"/>
      <c r="R152" s="326"/>
      <c r="S152" s="326"/>
      <c r="T152" s="326"/>
      <c r="U152" s="326"/>
      <c r="V152" s="284" t="s">
        <v>391</v>
      </c>
      <c r="W152" s="326" t="s">
        <v>323</v>
      </c>
      <c r="X152" s="323">
        <v>2</v>
      </c>
      <c r="Y152" s="328"/>
    </row>
    <row r="153" spans="1:27" ht="384" customHeight="1">
      <c r="A153" s="85"/>
      <c r="B153" s="101"/>
      <c r="C153" s="252"/>
      <c r="D153" s="525"/>
      <c r="E153" s="90" t="s">
        <v>392</v>
      </c>
      <c r="F153" s="309" t="s">
        <v>661</v>
      </c>
      <c r="G153" s="140"/>
      <c r="H153" s="133"/>
      <c r="I153" s="190"/>
      <c r="J153" s="326"/>
      <c r="K153" s="326"/>
      <c r="L153" s="326"/>
      <c r="M153" s="326"/>
      <c r="N153" s="326"/>
      <c r="O153" s="326"/>
      <c r="P153" s="326"/>
      <c r="Q153" s="326"/>
      <c r="R153" s="326"/>
      <c r="S153" s="326"/>
      <c r="T153" s="326"/>
      <c r="U153" s="326"/>
      <c r="V153" s="284" t="s">
        <v>393</v>
      </c>
      <c r="W153" s="284" t="s">
        <v>394</v>
      </c>
      <c r="X153" s="327">
        <v>1000000</v>
      </c>
      <c r="Y153" s="328"/>
    </row>
    <row r="154" spans="1:27" ht="289.5" customHeight="1">
      <c r="A154" s="85"/>
      <c r="B154" s="101"/>
      <c r="C154" s="252"/>
      <c r="D154" s="525"/>
      <c r="E154" s="90" t="s">
        <v>395</v>
      </c>
      <c r="F154" s="309"/>
      <c r="G154" s="140"/>
      <c r="H154" s="133"/>
      <c r="I154" s="190"/>
      <c r="J154" s="326"/>
      <c r="K154" s="326"/>
      <c r="L154" s="326"/>
      <c r="M154" s="326"/>
      <c r="N154" s="326"/>
      <c r="O154" s="326"/>
      <c r="P154" s="326"/>
      <c r="Q154" s="326"/>
      <c r="R154" s="326"/>
      <c r="S154" s="326"/>
      <c r="T154" s="326"/>
      <c r="U154" s="326"/>
      <c r="V154" s="284"/>
      <c r="W154" s="326"/>
      <c r="X154" s="323"/>
      <c r="Y154" s="328"/>
    </row>
    <row r="155" spans="1:27" ht="409.5" customHeight="1">
      <c r="A155" s="85"/>
      <c r="B155" s="101"/>
      <c r="C155" s="252"/>
      <c r="D155" s="525"/>
      <c r="E155" s="90" t="s">
        <v>396</v>
      </c>
      <c r="F155" s="309" t="s">
        <v>662</v>
      </c>
      <c r="G155" s="140"/>
      <c r="H155" s="133"/>
      <c r="I155" s="190"/>
      <c r="J155" s="326"/>
      <c r="K155" s="326"/>
      <c r="L155" s="326"/>
      <c r="M155" s="326"/>
      <c r="N155" s="326"/>
      <c r="O155" s="326"/>
      <c r="P155" s="326"/>
      <c r="Q155" s="326"/>
      <c r="R155" s="326"/>
      <c r="S155" s="326"/>
      <c r="T155" s="326"/>
      <c r="U155" s="326"/>
      <c r="V155" s="284" t="s">
        <v>397</v>
      </c>
      <c r="W155" s="326" t="s">
        <v>356</v>
      </c>
      <c r="X155" s="327">
        <v>1000000</v>
      </c>
      <c r="Y155" s="328"/>
    </row>
    <row r="156" spans="1:27" ht="369.75" customHeight="1">
      <c r="A156" s="85"/>
      <c r="B156" s="101"/>
      <c r="C156" s="252"/>
      <c r="D156" s="525"/>
      <c r="E156" s="486" t="s">
        <v>398</v>
      </c>
      <c r="F156" s="488" t="s">
        <v>663</v>
      </c>
      <c r="G156" s="140"/>
      <c r="H156" s="133"/>
      <c r="I156" s="190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82" t="s">
        <v>399</v>
      </c>
      <c r="W156" s="476" t="s">
        <v>356</v>
      </c>
      <c r="X156" s="478">
        <v>500000</v>
      </c>
      <c r="Y156" s="490"/>
    </row>
    <row r="157" spans="1:27" ht="87.75" hidden="1" customHeight="1">
      <c r="A157" s="85"/>
      <c r="B157" s="101"/>
      <c r="C157" s="252"/>
      <c r="D157" s="525"/>
      <c r="E157" s="487"/>
      <c r="F157" s="489"/>
      <c r="G157" s="140"/>
      <c r="H157" s="133"/>
      <c r="I157" s="190"/>
      <c r="J157" s="477"/>
      <c r="K157" s="477"/>
      <c r="L157" s="477"/>
      <c r="M157" s="477"/>
      <c r="N157" s="477"/>
      <c r="O157" s="477"/>
      <c r="P157" s="477"/>
      <c r="Q157" s="477"/>
      <c r="R157" s="477"/>
      <c r="S157" s="477"/>
      <c r="T157" s="477"/>
      <c r="U157" s="477"/>
      <c r="V157" s="483"/>
      <c r="W157" s="477"/>
      <c r="X157" s="479"/>
      <c r="Y157" s="491"/>
    </row>
    <row r="158" spans="1:27" ht="66.75" customHeight="1">
      <c r="A158" s="85"/>
      <c r="B158" s="101"/>
      <c r="C158" s="252"/>
      <c r="D158" s="329" t="s">
        <v>9</v>
      </c>
      <c r="E158" s="350"/>
      <c r="F158" s="258"/>
      <c r="G158" s="140"/>
      <c r="H158" s="140"/>
      <c r="I158" s="329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330"/>
      <c r="W158" s="331"/>
      <c r="X158" s="332">
        <f>SUM(X21:X157)</f>
        <v>1785571298.72</v>
      </c>
      <c r="Y158" s="333"/>
    </row>
    <row r="159" spans="1:27" ht="69" customHeight="1">
      <c r="A159" s="85"/>
      <c r="B159" s="101"/>
      <c r="C159" s="252"/>
      <c r="D159" s="314" t="s">
        <v>10</v>
      </c>
      <c r="E159" s="351"/>
      <c r="F159" s="258"/>
      <c r="G159" s="140"/>
      <c r="H159" s="140"/>
      <c r="I159" s="314"/>
      <c r="J159" s="334"/>
      <c r="K159" s="334"/>
      <c r="L159" s="334"/>
      <c r="M159" s="334"/>
      <c r="N159" s="334"/>
      <c r="O159" s="334"/>
      <c r="P159" s="334"/>
      <c r="Q159" s="335"/>
      <c r="R159" s="335"/>
      <c r="S159" s="335"/>
      <c r="T159" s="335"/>
      <c r="U159" s="335"/>
      <c r="V159" s="336"/>
      <c r="W159" s="337"/>
      <c r="X159" s="338">
        <v>109</v>
      </c>
      <c r="Y159" s="339"/>
    </row>
    <row r="160" spans="1:27" s="182" customFormat="1" ht="69" customHeight="1">
      <c r="B160" s="340"/>
      <c r="C160" s="340"/>
      <c r="G160" s="104"/>
      <c r="H160" s="104"/>
      <c r="I160" s="291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292"/>
      <c r="W160" s="292"/>
      <c r="X160" s="293"/>
      <c r="Y160" s="104"/>
      <c r="Z160" s="104"/>
      <c r="AA160" s="104"/>
    </row>
  </sheetData>
  <mergeCells count="111">
    <mergeCell ref="A13:A15"/>
    <mergeCell ref="B13:B15"/>
    <mergeCell ref="C13:C15"/>
    <mergeCell ref="D13:D15"/>
    <mergeCell ref="E13:E15"/>
    <mergeCell ref="D16:D65"/>
    <mergeCell ref="D66:D70"/>
    <mergeCell ref="D71:D91"/>
    <mergeCell ref="X13:X15"/>
    <mergeCell ref="W63:W65"/>
    <mergeCell ref="E64:E65"/>
    <mergeCell ref="E72:E82"/>
    <mergeCell ref="E66:E69"/>
    <mergeCell ref="E59:E62"/>
    <mergeCell ref="E86:E91"/>
    <mergeCell ref="E49:E57"/>
    <mergeCell ref="E23:E28"/>
    <mergeCell ref="E17:E22"/>
    <mergeCell ref="F13:F15"/>
    <mergeCell ref="E43:E48"/>
    <mergeCell ref="E35:E42"/>
    <mergeCell ref="E30:E31"/>
    <mergeCell ref="R92:R93"/>
    <mergeCell ref="D92:D157"/>
    <mergeCell ref="E92:E93"/>
    <mergeCell ref="F92:F93"/>
    <mergeCell ref="J92:J93"/>
    <mergeCell ref="K92:K93"/>
    <mergeCell ref="L92:L93"/>
    <mergeCell ref="J108:U108"/>
    <mergeCell ref="I126:I127"/>
    <mergeCell ref="E141:E142"/>
    <mergeCell ref="E149:E150"/>
    <mergeCell ref="F149:F150"/>
    <mergeCell ref="J109:U109"/>
    <mergeCell ref="M92:M93"/>
    <mergeCell ref="N92:N93"/>
    <mergeCell ref="O92:O93"/>
    <mergeCell ref="P92:P93"/>
    <mergeCell ref="Q92:Q93"/>
    <mergeCell ref="S92:S93"/>
    <mergeCell ref="T92:T93"/>
    <mergeCell ref="U92:U93"/>
    <mergeCell ref="E96:E98"/>
    <mergeCell ref="J125:U125"/>
    <mergeCell ref="E101:E107"/>
    <mergeCell ref="Y13:Y15"/>
    <mergeCell ref="J14:U14"/>
    <mergeCell ref="W23:W59"/>
    <mergeCell ref="I59:I63"/>
    <mergeCell ref="V60:V61"/>
    <mergeCell ref="G13:G15"/>
    <mergeCell ref="H13:H15"/>
    <mergeCell ref="I13:I15"/>
    <mergeCell ref="J13:U13"/>
    <mergeCell ref="V13:V14"/>
    <mergeCell ref="W13:W15"/>
    <mergeCell ref="W60:W61"/>
    <mergeCell ref="V63:V65"/>
    <mergeCell ref="V54:V57"/>
    <mergeCell ref="V37:V42"/>
    <mergeCell ref="Y92:Y93"/>
    <mergeCell ref="W96:W102"/>
    <mergeCell ref="X126:X127"/>
    <mergeCell ref="Y126:Y127"/>
    <mergeCell ref="X92:X93"/>
    <mergeCell ref="W108:W119"/>
    <mergeCell ref="V120:V127"/>
    <mergeCell ref="W120:W127"/>
    <mergeCell ref="V108:V119"/>
    <mergeCell ref="V102:V106"/>
    <mergeCell ref="V92:V93"/>
    <mergeCell ref="W92:W93"/>
    <mergeCell ref="Y149:Y150"/>
    <mergeCell ref="E156:E157"/>
    <mergeCell ref="F156:F157"/>
    <mergeCell ref="J156:J157"/>
    <mergeCell ref="K156:K157"/>
    <mergeCell ref="L156:L157"/>
    <mergeCell ref="O149:O150"/>
    <mergeCell ref="P149:P150"/>
    <mergeCell ref="Q149:Q150"/>
    <mergeCell ref="R149:R150"/>
    <mergeCell ref="S149:S150"/>
    <mergeCell ref="T149:T150"/>
    <mergeCell ref="Y156:Y157"/>
    <mergeCell ref="S156:S157"/>
    <mergeCell ref="O156:O157"/>
    <mergeCell ref="P156:P157"/>
    <mergeCell ref="U149:U150"/>
    <mergeCell ref="V149:V150"/>
    <mergeCell ref="J149:J150"/>
    <mergeCell ref="K149:K150"/>
    <mergeCell ref="L149:L150"/>
    <mergeCell ref="M149:M150"/>
    <mergeCell ref="N149:N150"/>
    <mergeCell ref="Q156:Q157"/>
    <mergeCell ref="E126:E129"/>
    <mergeCell ref="E135:E136"/>
    <mergeCell ref="F135:F136"/>
    <mergeCell ref="E108:E112"/>
    <mergeCell ref="W156:W157"/>
    <mergeCell ref="X156:X157"/>
    <mergeCell ref="M156:M157"/>
    <mergeCell ref="W149:W150"/>
    <mergeCell ref="X149:X150"/>
    <mergeCell ref="N156:N157"/>
    <mergeCell ref="R156:R157"/>
    <mergeCell ref="T156:T157"/>
    <mergeCell ref="U156:U157"/>
    <mergeCell ref="V156:V157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5"/>
  <sheetViews>
    <sheetView topLeftCell="E1" zoomScale="26" zoomScaleNormal="26" workbookViewId="0">
      <selection activeCell="AC31" sqref="AC31"/>
    </sheetView>
  </sheetViews>
  <sheetFormatPr defaultColWidth="8.6640625" defaultRowHeight="60.6"/>
  <cols>
    <col min="1" max="1" width="38.109375" style="182" hidden="1" customWidth="1"/>
    <col min="2" max="2" width="35.109375" style="182" hidden="1" customWidth="1"/>
    <col min="3" max="3" width="32" style="182" hidden="1" customWidth="1"/>
    <col min="4" max="4" width="51.6640625" style="182" customWidth="1"/>
    <col min="5" max="5" width="110.44140625" style="104" customWidth="1"/>
    <col min="6" max="6" width="160.33203125" style="182" customWidth="1"/>
    <col min="7" max="7" width="84.44140625" style="104" hidden="1" customWidth="1"/>
    <col min="8" max="8" width="35.5546875" style="104" hidden="1" customWidth="1"/>
    <col min="9" max="9" width="4.5546875" style="291" hidden="1" customWidth="1"/>
    <col min="10" max="21" width="19" style="104" customWidth="1"/>
    <col min="22" max="22" width="80.44140625" style="294" customWidth="1"/>
    <col min="23" max="23" width="35" style="291" hidden="1" customWidth="1"/>
    <col min="24" max="24" width="44.88671875" style="291" customWidth="1"/>
    <col min="25" max="25" width="26.109375" style="104" customWidth="1"/>
    <col min="26" max="26" width="40.5546875" style="104" customWidth="1"/>
    <col min="27" max="16384" width="8.6640625" style="104"/>
  </cols>
  <sheetData>
    <row r="1" spans="1:25">
      <c r="D1" s="548" t="s">
        <v>46</v>
      </c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</row>
    <row r="2" spans="1:25" ht="57.75" customHeight="1">
      <c r="D2" s="183" t="s">
        <v>92</v>
      </c>
      <c r="E2" s="291"/>
      <c r="F2" s="291"/>
      <c r="G2" s="291"/>
      <c r="H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359"/>
      <c r="W2" s="360"/>
      <c r="Y2" s="361"/>
    </row>
    <row r="3" spans="1:25" ht="57.75" customHeight="1">
      <c r="D3" s="183" t="s">
        <v>75</v>
      </c>
      <c r="E3" s="184" t="s">
        <v>93</v>
      </c>
      <c r="F3" s="291"/>
      <c r="G3" s="291"/>
      <c r="H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359"/>
      <c r="V3" s="360"/>
      <c r="X3" s="361"/>
    </row>
    <row r="4" spans="1:25" ht="80.25" customHeight="1">
      <c r="D4" s="183" t="s">
        <v>14</v>
      </c>
      <c r="E4" s="184" t="s">
        <v>94</v>
      </c>
      <c r="F4" s="291"/>
      <c r="G4" s="291"/>
      <c r="H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359"/>
      <c r="V4" s="360"/>
      <c r="X4" s="361"/>
    </row>
    <row r="5" spans="1:25" ht="57" customHeight="1">
      <c r="D5" s="549" t="s">
        <v>13</v>
      </c>
      <c r="E5" s="552" t="s">
        <v>220</v>
      </c>
      <c r="F5" s="552" t="s">
        <v>205</v>
      </c>
      <c r="G5" s="552" t="s">
        <v>127</v>
      </c>
      <c r="H5" s="552" t="s">
        <v>1</v>
      </c>
      <c r="I5" s="552" t="s">
        <v>134</v>
      </c>
      <c r="J5" s="555" t="s">
        <v>3</v>
      </c>
      <c r="K5" s="556"/>
      <c r="L5" s="556"/>
      <c r="M5" s="556"/>
      <c r="N5" s="556"/>
      <c r="O5" s="556"/>
      <c r="P5" s="556"/>
      <c r="Q5" s="556"/>
      <c r="R5" s="556"/>
      <c r="S5" s="556"/>
      <c r="T5" s="556"/>
      <c r="U5" s="557"/>
      <c r="V5" s="558" t="s">
        <v>4</v>
      </c>
      <c r="W5" s="559"/>
      <c r="X5" s="552" t="s">
        <v>134</v>
      </c>
      <c r="Y5" s="564" t="s">
        <v>136</v>
      </c>
    </row>
    <row r="6" spans="1:25" ht="57" customHeight="1">
      <c r="D6" s="550"/>
      <c r="E6" s="553"/>
      <c r="F6" s="553"/>
      <c r="G6" s="553"/>
      <c r="H6" s="553"/>
      <c r="I6" s="553"/>
      <c r="J6" s="555" t="s">
        <v>160</v>
      </c>
      <c r="K6" s="556"/>
      <c r="L6" s="556"/>
      <c r="M6" s="556"/>
      <c r="N6" s="556"/>
      <c r="O6" s="556"/>
      <c r="P6" s="556"/>
      <c r="Q6" s="556"/>
      <c r="R6" s="556"/>
      <c r="S6" s="556"/>
      <c r="T6" s="556"/>
      <c r="U6" s="557"/>
      <c r="V6" s="560"/>
      <c r="W6" s="561"/>
      <c r="X6" s="553"/>
      <c r="Y6" s="565"/>
    </row>
    <row r="7" spans="1:25" ht="68.25" customHeight="1">
      <c r="D7" s="551"/>
      <c r="E7" s="554"/>
      <c r="F7" s="554"/>
      <c r="G7" s="554"/>
      <c r="H7" s="554"/>
      <c r="I7" s="554"/>
      <c r="J7" s="347" t="s">
        <v>161</v>
      </c>
      <c r="K7" s="347" t="s">
        <v>162</v>
      </c>
      <c r="L7" s="347" t="s">
        <v>163</v>
      </c>
      <c r="M7" s="347" t="s">
        <v>164</v>
      </c>
      <c r="N7" s="347" t="s">
        <v>165</v>
      </c>
      <c r="O7" s="347" t="s">
        <v>166</v>
      </c>
      <c r="P7" s="347" t="s">
        <v>167</v>
      </c>
      <c r="Q7" s="347" t="s">
        <v>168</v>
      </c>
      <c r="R7" s="347" t="s">
        <v>169</v>
      </c>
      <c r="S7" s="347" t="s">
        <v>170</v>
      </c>
      <c r="T7" s="347" t="s">
        <v>171</v>
      </c>
      <c r="U7" s="347" t="s">
        <v>172</v>
      </c>
      <c r="V7" s="562"/>
      <c r="W7" s="563"/>
      <c r="X7" s="554"/>
      <c r="Y7" s="566"/>
    </row>
    <row r="8" spans="1:25" ht="291.75" hidden="1" customHeight="1">
      <c r="A8" s="85"/>
      <c r="B8" s="128"/>
      <c r="C8" s="269"/>
      <c r="D8" s="88" t="s">
        <v>47</v>
      </c>
      <c r="E8" s="138"/>
      <c r="F8" s="180"/>
      <c r="G8" s="352"/>
      <c r="H8" s="138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353"/>
      <c r="U8" s="353"/>
      <c r="V8" s="125"/>
      <c r="W8" s="125"/>
      <c r="X8" s="130"/>
      <c r="Y8" s="130"/>
    </row>
    <row r="9" spans="1:25" ht="317.25" customHeight="1">
      <c r="A9" s="362"/>
      <c r="B9" s="362"/>
      <c r="C9" s="274"/>
      <c r="D9" s="88" t="s">
        <v>270</v>
      </c>
      <c r="E9" s="352" t="s">
        <v>180</v>
      </c>
      <c r="F9" s="344" t="s">
        <v>667</v>
      </c>
      <c r="G9" s="96"/>
      <c r="H9" s="138"/>
      <c r="I9" s="354"/>
      <c r="J9" s="354"/>
      <c r="K9" s="354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399" t="s">
        <v>316</v>
      </c>
      <c r="W9" s="571" t="s">
        <v>256</v>
      </c>
      <c r="X9" s="354"/>
      <c r="Y9" s="97"/>
    </row>
    <row r="10" spans="1:25" ht="249.75" customHeight="1">
      <c r="A10" s="362"/>
      <c r="B10" s="362"/>
      <c r="C10" s="274"/>
      <c r="D10" s="101"/>
      <c r="E10" s="352" t="s">
        <v>181</v>
      </c>
      <c r="F10" s="344" t="s">
        <v>667</v>
      </c>
      <c r="G10" s="96"/>
      <c r="H10" s="138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355" t="s">
        <v>316</v>
      </c>
      <c r="W10" s="572"/>
      <c r="X10" s="139"/>
      <c r="Y10" s="97"/>
    </row>
    <row r="11" spans="1:25" ht="249.75" customHeight="1">
      <c r="A11" s="362"/>
      <c r="B11" s="362"/>
      <c r="C11" s="274"/>
      <c r="D11" s="101"/>
      <c r="E11" s="352"/>
      <c r="F11" s="344" t="s">
        <v>668</v>
      </c>
      <c r="G11" s="96"/>
      <c r="H11" s="138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355" t="s">
        <v>316</v>
      </c>
      <c r="W11" s="572"/>
      <c r="X11" s="139"/>
      <c r="Y11" s="97"/>
    </row>
    <row r="12" spans="1:25" ht="240.75" customHeight="1">
      <c r="A12" s="362"/>
      <c r="B12" s="362"/>
      <c r="C12" s="274"/>
      <c r="D12" s="101"/>
      <c r="E12" s="352" t="s">
        <v>192</v>
      </c>
      <c r="F12" s="344" t="s">
        <v>669</v>
      </c>
      <c r="G12" s="96"/>
      <c r="H12" s="138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354"/>
      <c r="T12" s="354"/>
      <c r="U12" s="354"/>
      <c r="V12" s="355" t="s">
        <v>316</v>
      </c>
      <c r="W12" s="572"/>
      <c r="X12" s="139"/>
      <c r="Y12" s="97"/>
    </row>
    <row r="13" spans="1:25" ht="409.6">
      <c r="A13" s="362"/>
      <c r="B13" s="362"/>
      <c r="C13" s="274"/>
      <c r="D13" s="101"/>
      <c r="E13" s="352" t="s">
        <v>193</v>
      </c>
      <c r="F13" s="119" t="s">
        <v>670</v>
      </c>
      <c r="G13" s="96"/>
      <c r="H13" s="138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354"/>
      <c r="T13" s="354"/>
      <c r="U13" s="354"/>
      <c r="V13" s="355" t="s">
        <v>251</v>
      </c>
      <c r="W13" s="572"/>
      <c r="X13" s="139"/>
      <c r="Y13" s="97"/>
    </row>
    <row r="14" spans="1:25" ht="121.2">
      <c r="A14" s="362"/>
      <c r="B14" s="362"/>
      <c r="C14" s="274"/>
      <c r="D14" s="101"/>
      <c r="E14" s="352"/>
      <c r="F14" s="102" t="s">
        <v>685</v>
      </c>
      <c r="G14" s="96"/>
      <c r="H14" s="138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355" t="s">
        <v>206</v>
      </c>
      <c r="W14" s="572"/>
      <c r="X14" s="354">
        <v>1504800</v>
      </c>
      <c r="Y14" s="97"/>
    </row>
    <row r="15" spans="1:25" ht="259.5" customHeight="1">
      <c r="A15" s="362"/>
      <c r="B15" s="362"/>
      <c r="C15" s="274"/>
      <c r="D15" s="87"/>
      <c r="E15" s="100" t="s">
        <v>243</v>
      </c>
      <c r="F15" s="102"/>
      <c r="G15" s="96"/>
      <c r="H15" s="95"/>
      <c r="I15" s="139"/>
      <c r="J15" s="139"/>
      <c r="K15" s="139"/>
      <c r="L15" s="139"/>
      <c r="M15" s="354"/>
      <c r="N15" s="354"/>
      <c r="O15" s="354"/>
      <c r="P15" s="354"/>
      <c r="Q15" s="354"/>
      <c r="R15" s="354"/>
      <c r="S15" s="354"/>
      <c r="T15" s="354"/>
      <c r="U15" s="354"/>
      <c r="V15" s="355" t="s">
        <v>206</v>
      </c>
      <c r="W15" s="573"/>
      <c r="X15" s="139"/>
      <c r="Y15" s="97"/>
    </row>
    <row r="16" spans="1:25" ht="203.25" customHeight="1">
      <c r="A16" s="362"/>
      <c r="B16" s="362"/>
      <c r="C16" s="274"/>
      <c r="D16" s="497" t="s">
        <v>271</v>
      </c>
      <c r="E16" s="576" t="s">
        <v>191</v>
      </c>
      <c r="F16" s="344" t="s">
        <v>671</v>
      </c>
      <c r="G16" s="96"/>
      <c r="H16" s="138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575" t="s">
        <v>317</v>
      </c>
      <c r="W16" s="571" t="s">
        <v>256</v>
      </c>
      <c r="X16" s="354">
        <v>90000</v>
      </c>
      <c r="Y16" s="97"/>
    </row>
    <row r="17" spans="1:25" ht="155.25" customHeight="1">
      <c r="A17" s="362"/>
      <c r="B17" s="362"/>
      <c r="C17" s="274"/>
      <c r="D17" s="574"/>
      <c r="E17" s="577"/>
      <c r="F17" s="344" t="s">
        <v>672</v>
      </c>
      <c r="G17" s="96"/>
      <c r="H17" s="138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575"/>
      <c r="W17" s="572"/>
      <c r="X17" s="354">
        <v>50000</v>
      </c>
      <c r="Y17" s="97"/>
    </row>
    <row r="18" spans="1:25">
      <c r="A18" s="362"/>
      <c r="B18" s="362"/>
      <c r="C18" s="274"/>
      <c r="D18" s="101"/>
      <c r="E18" s="577"/>
      <c r="F18" s="344" t="s">
        <v>673</v>
      </c>
      <c r="G18" s="96"/>
      <c r="H18" s="138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575"/>
      <c r="W18" s="572"/>
      <c r="X18" s="354">
        <v>200000</v>
      </c>
      <c r="Y18" s="97"/>
    </row>
    <row r="19" spans="1:25" ht="121.2">
      <c r="A19" s="362"/>
      <c r="B19" s="362"/>
      <c r="C19" s="274"/>
      <c r="D19" s="101"/>
      <c r="E19" s="577"/>
      <c r="F19" s="344" t="s">
        <v>674</v>
      </c>
      <c r="G19" s="96"/>
      <c r="H19" s="138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575"/>
      <c r="W19" s="572"/>
      <c r="X19" s="354">
        <v>74000</v>
      </c>
      <c r="Y19" s="97"/>
    </row>
    <row r="20" spans="1:25">
      <c r="A20" s="362"/>
      <c r="B20" s="362"/>
      <c r="C20" s="274"/>
      <c r="D20" s="101"/>
      <c r="E20" s="577"/>
      <c r="F20" s="344" t="s">
        <v>675</v>
      </c>
      <c r="G20" s="96"/>
      <c r="H20" s="138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575"/>
      <c r="W20" s="572"/>
      <c r="X20" s="354">
        <v>3493336</v>
      </c>
      <c r="Y20" s="97"/>
    </row>
    <row r="21" spans="1:25">
      <c r="A21" s="362"/>
      <c r="B21" s="362"/>
      <c r="C21" s="274"/>
      <c r="D21" s="101"/>
      <c r="E21" s="577"/>
      <c r="F21" s="344" t="s">
        <v>676</v>
      </c>
      <c r="G21" s="96"/>
      <c r="H21" s="138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575"/>
      <c r="W21" s="572"/>
      <c r="X21" s="354">
        <v>54000</v>
      </c>
      <c r="Y21" s="97"/>
    </row>
    <row r="22" spans="1:25">
      <c r="A22" s="362"/>
      <c r="B22" s="362"/>
      <c r="C22" s="274"/>
      <c r="D22" s="101"/>
      <c r="E22" s="577"/>
      <c r="F22" s="102" t="s">
        <v>677</v>
      </c>
      <c r="G22" s="96"/>
      <c r="H22" s="95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575"/>
      <c r="W22" s="572"/>
      <c r="X22" s="354">
        <v>906000</v>
      </c>
      <c r="Y22" s="97"/>
    </row>
    <row r="23" spans="1:25" ht="409.6">
      <c r="A23" s="362"/>
      <c r="B23" s="362"/>
      <c r="C23" s="274"/>
      <c r="D23" s="101"/>
      <c r="E23" s="578"/>
      <c r="F23" s="344" t="s">
        <v>678</v>
      </c>
      <c r="G23" s="96"/>
      <c r="H23" s="138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355" t="s">
        <v>318</v>
      </c>
      <c r="W23" s="572"/>
      <c r="X23" s="354"/>
      <c r="Y23" s="97"/>
    </row>
    <row r="24" spans="1:25">
      <c r="A24" s="362"/>
      <c r="B24" s="362"/>
      <c r="C24" s="274"/>
      <c r="D24" s="101"/>
      <c r="E24" s="180"/>
      <c r="F24" s="344" t="s">
        <v>679</v>
      </c>
      <c r="G24" s="96"/>
      <c r="H24" s="138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567" t="s">
        <v>317</v>
      </c>
      <c r="W24" s="572"/>
      <c r="X24" s="354"/>
      <c r="Y24" s="97"/>
    </row>
    <row r="25" spans="1:25">
      <c r="A25" s="362"/>
      <c r="B25" s="362"/>
      <c r="C25" s="274"/>
      <c r="D25" s="101"/>
      <c r="E25" s="180"/>
      <c r="F25" s="344" t="s">
        <v>680</v>
      </c>
      <c r="G25" s="96"/>
      <c r="H25" s="138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567"/>
      <c r="W25" s="572"/>
      <c r="X25" s="354"/>
      <c r="Y25" s="97"/>
    </row>
    <row r="26" spans="1:25">
      <c r="A26" s="362"/>
      <c r="B26" s="362"/>
      <c r="C26" s="274"/>
      <c r="D26" s="101"/>
      <c r="E26" s="180"/>
      <c r="F26" s="344" t="s">
        <v>681</v>
      </c>
      <c r="G26" s="96"/>
      <c r="H26" s="138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567"/>
      <c r="W26" s="572"/>
      <c r="X26" s="354"/>
      <c r="Y26" s="97"/>
    </row>
    <row r="27" spans="1:25">
      <c r="A27" s="362"/>
      <c r="B27" s="362"/>
      <c r="C27" s="274"/>
      <c r="D27" s="101"/>
      <c r="E27" s="180"/>
      <c r="F27" s="344" t="s">
        <v>682</v>
      </c>
      <c r="G27" s="96"/>
      <c r="H27" s="138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567"/>
      <c r="W27" s="572"/>
      <c r="X27" s="354"/>
      <c r="Y27" s="97"/>
    </row>
    <row r="28" spans="1:25">
      <c r="A28" s="362"/>
      <c r="B28" s="362"/>
      <c r="C28" s="274"/>
      <c r="D28" s="101"/>
      <c r="E28" s="180"/>
      <c r="F28" s="344" t="s">
        <v>683</v>
      </c>
      <c r="G28" s="96"/>
      <c r="H28" s="138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567"/>
      <c r="W28" s="572"/>
      <c r="X28" s="354"/>
      <c r="Y28" s="97"/>
    </row>
    <row r="29" spans="1:25" ht="159" customHeight="1">
      <c r="A29" s="362"/>
      <c r="B29" s="362"/>
      <c r="C29" s="274"/>
      <c r="D29" s="101"/>
      <c r="E29" s="352" t="s">
        <v>192</v>
      </c>
      <c r="F29" s="344" t="s">
        <v>684</v>
      </c>
      <c r="G29" s="96"/>
      <c r="H29" s="138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354"/>
      <c r="T29" s="354"/>
      <c r="U29" s="354"/>
      <c r="V29" s="355" t="s">
        <v>319</v>
      </c>
      <c r="W29" s="572"/>
      <c r="X29" s="139"/>
      <c r="Y29" s="97"/>
    </row>
    <row r="30" spans="1:25" ht="336" customHeight="1">
      <c r="A30" s="362"/>
      <c r="B30" s="362"/>
      <c r="C30" s="274"/>
      <c r="D30" s="101"/>
      <c r="E30" s="352" t="s">
        <v>193</v>
      </c>
      <c r="F30" s="102" t="s">
        <v>685</v>
      </c>
      <c r="G30" s="96"/>
      <c r="H30" s="138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355"/>
      <c r="W30" s="573"/>
      <c r="X30" s="354">
        <v>1504000</v>
      </c>
      <c r="Y30" s="97"/>
    </row>
    <row r="31" spans="1:25" ht="265.5" customHeight="1">
      <c r="A31" s="362"/>
      <c r="B31" s="362"/>
      <c r="C31" s="274"/>
      <c r="D31" s="101"/>
      <c r="E31" s="102"/>
      <c r="F31" s="102" t="s">
        <v>686</v>
      </c>
      <c r="G31" s="96"/>
      <c r="H31" s="138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571" t="s">
        <v>320</v>
      </c>
      <c r="W31" s="356"/>
      <c r="X31" s="354"/>
      <c r="Y31" s="97"/>
    </row>
    <row r="32" spans="1:25" ht="409.6">
      <c r="A32" s="362"/>
      <c r="B32" s="362"/>
      <c r="C32" s="274"/>
      <c r="D32" s="101"/>
      <c r="E32" s="344"/>
      <c r="F32" s="344" t="s">
        <v>687</v>
      </c>
      <c r="G32" s="96"/>
      <c r="H32" s="138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572"/>
      <c r="W32" s="356"/>
      <c r="X32" s="354"/>
      <c r="Y32" s="97"/>
    </row>
    <row r="33" spans="1:25" ht="181.8">
      <c r="A33" s="362"/>
      <c r="B33" s="362"/>
      <c r="C33" s="274"/>
      <c r="D33" s="180"/>
      <c r="E33" s="568" t="s">
        <v>521</v>
      </c>
      <c r="F33" s="344" t="s">
        <v>688</v>
      </c>
      <c r="G33" s="96"/>
      <c r="H33" s="138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572"/>
      <c r="W33" s="356"/>
      <c r="X33" s="354"/>
      <c r="Y33" s="97"/>
    </row>
    <row r="34" spans="1:25" ht="132.75" customHeight="1">
      <c r="A34" s="362"/>
      <c r="B34" s="362"/>
      <c r="C34" s="274"/>
      <c r="D34" s="101"/>
      <c r="E34" s="569"/>
      <c r="F34" s="344" t="s">
        <v>689</v>
      </c>
      <c r="G34" s="96"/>
      <c r="H34" s="138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572"/>
      <c r="W34" s="356"/>
      <c r="X34" s="354"/>
      <c r="Y34" s="97"/>
    </row>
    <row r="35" spans="1:25" ht="242.4">
      <c r="A35" s="362"/>
      <c r="B35" s="362"/>
      <c r="C35" s="274"/>
      <c r="D35" s="101"/>
      <c r="E35" s="569"/>
      <c r="F35" s="344" t="s">
        <v>690</v>
      </c>
      <c r="G35" s="96"/>
      <c r="H35" s="138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572"/>
      <c r="W35" s="356"/>
      <c r="X35" s="354"/>
      <c r="Y35" s="97"/>
    </row>
    <row r="36" spans="1:25" ht="242.4">
      <c r="A36" s="362"/>
      <c r="B36" s="362"/>
      <c r="C36" s="274"/>
      <c r="D36" s="101"/>
      <c r="E36" s="569"/>
      <c r="F36" s="344" t="s">
        <v>691</v>
      </c>
      <c r="G36" s="96"/>
      <c r="H36" s="138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572"/>
      <c r="W36" s="356"/>
      <c r="X36" s="354"/>
      <c r="Y36" s="97"/>
    </row>
    <row r="37" spans="1:25" ht="409.6">
      <c r="A37" s="362"/>
      <c r="B37" s="362"/>
      <c r="C37" s="274"/>
      <c r="D37" s="101"/>
      <c r="E37" s="569"/>
      <c r="F37" s="344" t="s">
        <v>692</v>
      </c>
      <c r="G37" s="96"/>
      <c r="H37" s="138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572"/>
      <c r="W37" s="356"/>
      <c r="X37" s="354"/>
      <c r="Y37" s="97"/>
    </row>
    <row r="38" spans="1:25" ht="409.6">
      <c r="A38" s="362"/>
      <c r="B38" s="362"/>
      <c r="C38" s="274"/>
      <c r="D38" s="101"/>
      <c r="E38" s="569"/>
      <c r="F38" s="344" t="s">
        <v>693</v>
      </c>
      <c r="G38" s="96"/>
      <c r="H38" s="138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572"/>
      <c r="W38" s="356"/>
      <c r="X38" s="354"/>
      <c r="Y38" s="97"/>
    </row>
    <row r="39" spans="1:25" ht="144" customHeight="1">
      <c r="A39" s="362"/>
      <c r="B39" s="362"/>
      <c r="C39" s="274"/>
      <c r="D39" s="101"/>
      <c r="E39" s="569"/>
      <c r="F39" s="344" t="s">
        <v>694</v>
      </c>
      <c r="G39" s="96"/>
      <c r="H39" s="138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572"/>
      <c r="W39" s="356"/>
      <c r="X39" s="354"/>
      <c r="Y39" s="97"/>
    </row>
    <row r="40" spans="1:25" ht="144" customHeight="1">
      <c r="A40" s="362"/>
      <c r="B40" s="362"/>
      <c r="C40" s="274"/>
      <c r="D40" s="101"/>
      <c r="E40" s="569"/>
      <c r="F40" s="344" t="s">
        <v>528</v>
      </c>
      <c r="G40" s="96"/>
      <c r="H40" s="138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572"/>
      <c r="W40" s="356"/>
      <c r="X40" s="354"/>
      <c r="Y40" s="97"/>
    </row>
    <row r="41" spans="1:25" ht="144" customHeight="1">
      <c r="A41" s="362"/>
      <c r="B41" s="362"/>
      <c r="C41" s="274"/>
      <c r="D41" s="101"/>
      <c r="E41" s="569"/>
      <c r="F41" s="344" t="s">
        <v>509</v>
      </c>
      <c r="G41" s="96"/>
      <c r="H41" s="138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357" t="s">
        <v>251</v>
      </c>
      <c r="W41" s="356"/>
      <c r="X41" s="354"/>
      <c r="Y41" s="97"/>
    </row>
    <row r="42" spans="1:25" ht="144" customHeight="1">
      <c r="A42" s="362"/>
      <c r="B42" s="362"/>
      <c r="C42" s="274"/>
      <c r="D42" s="101"/>
      <c r="E42" s="570"/>
      <c r="F42" s="344" t="s">
        <v>522</v>
      </c>
      <c r="G42" s="96"/>
      <c r="H42" s="138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358" t="s">
        <v>523</v>
      </c>
      <c r="W42" s="356"/>
      <c r="X42" s="354"/>
      <c r="Y42" s="97"/>
    </row>
    <row r="43" spans="1:25" ht="200.25" customHeight="1">
      <c r="A43" s="362"/>
      <c r="B43" s="362"/>
      <c r="C43" s="274"/>
      <c r="D43" s="87"/>
      <c r="E43" s="352" t="s">
        <v>243</v>
      </c>
      <c r="F43" s="344" t="s">
        <v>695</v>
      </c>
      <c r="G43" s="96"/>
      <c r="H43" s="138"/>
      <c r="I43" s="139"/>
      <c r="J43" s="139"/>
      <c r="K43" s="139"/>
      <c r="L43" s="139"/>
      <c r="M43" s="354"/>
      <c r="N43" s="354"/>
      <c r="O43" s="354"/>
      <c r="P43" s="354"/>
      <c r="Q43" s="354"/>
      <c r="R43" s="354"/>
      <c r="S43" s="354"/>
      <c r="T43" s="354"/>
      <c r="U43" s="354"/>
      <c r="V43" s="125" t="s">
        <v>244</v>
      </c>
      <c r="W43" s="111"/>
      <c r="X43" s="139"/>
      <c r="Y43" s="97"/>
    </row>
    <row r="44" spans="1:25">
      <c r="A44" s="362"/>
      <c r="B44" s="362"/>
      <c r="C44" s="274"/>
      <c r="D44" s="400" t="s">
        <v>9</v>
      </c>
      <c r="E44" s="191"/>
      <c r="F44" s="344"/>
      <c r="G44" s="96"/>
      <c r="H44" s="138"/>
      <c r="I44" s="139"/>
      <c r="J44" s="139"/>
      <c r="K44" s="139"/>
      <c r="L44" s="139"/>
      <c r="M44" s="354"/>
      <c r="N44" s="354"/>
      <c r="O44" s="354"/>
      <c r="P44" s="354"/>
      <c r="Q44" s="354"/>
      <c r="R44" s="354"/>
      <c r="S44" s="354"/>
      <c r="T44" s="354"/>
      <c r="U44" s="354"/>
      <c r="V44" s="125"/>
      <c r="W44" s="111"/>
      <c r="X44" s="139">
        <f>SUM(X9:X43)</f>
        <v>7876136</v>
      </c>
      <c r="Y44" s="97"/>
    </row>
    <row r="45" spans="1:25">
      <c r="A45" s="362"/>
      <c r="B45" s="362"/>
      <c r="C45" s="274"/>
      <c r="D45" s="401" t="s">
        <v>10</v>
      </c>
      <c r="E45" s="363"/>
      <c r="F45" s="91"/>
      <c r="G45" s="91"/>
      <c r="H45" s="191" t="s">
        <v>9</v>
      </c>
      <c r="I45" s="364"/>
      <c r="J45" s="364"/>
      <c r="K45" s="364"/>
      <c r="L45" s="364"/>
      <c r="M45" s="364"/>
      <c r="N45" s="364"/>
      <c r="O45" s="364"/>
      <c r="P45" s="364"/>
      <c r="Q45" s="364"/>
      <c r="R45" s="364"/>
      <c r="S45" s="364"/>
      <c r="T45" s="364"/>
      <c r="U45" s="364"/>
      <c r="V45" s="191"/>
      <c r="W45" s="191"/>
      <c r="X45" s="364">
        <v>34</v>
      </c>
      <c r="Y45" s="365"/>
    </row>
  </sheetData>
  <mergeCells count="20">
    <mergeCell ref="V24:V28"/>
    <mergeCell ref="E33:E42"/>
    <mergeCell ref="V31:V40"/>
    <mergeCell ref="W9:W15"/>
    <mergeCell ref="D16:D17"/>
    <mergeCell ref="V16:V22"/>
    <mergeCell ref="W16:W30"/>
    <mergeCell ref="E16:E23"/>
    <mergeCell ref="D1:Y1"/>
    <mergeCell ref="D5:D7"/>
    <mergeCell ref="F5:F7"/>
    <mergeCell ref="G5:G7"/>
    <mergeCell ref="H5:H7"/>
    <mergeCell ref="I5:I7"/>
    <mergeCell ref="J5:U5"/>
    <mergeCell ref="V5:W7"/>
    <mergeCell ref="X5:X7"/>
    <mergeCell ref="E5:E7"/>
    <mergeCell ref="Y5:Y7"/>
    <mergeCell ref="J6:U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87"/>
  <sheetViews>
    <sheetView view="pageBreakPreview" topLeftCell="C2" zoomScale="23" zoomScaleNormal="30" zoomScaleSheetLayoutView="23" zoomScalePageLayoutView="40" workbookViewId="0">
      <pane ySplit="10" topLeftCell="A75" activePane="bottomLeft" state="frozen"/>
      <selection activeCell="D2" sqref="D2"/>
      <selection pane="bottomLeft" activeCell="W61" sqref="W61"/>
    </sheetView>
  </sheetViews>
  <sheetFormatPr defaultColWidth="8.6640625" defaultRowHeight="64.5" customHeight="1"/>
  <cols>
    <col min="1" max="1" width="40.44140625" style="104" hidden="1" customWidth="1"/>
    <col min="2" max="2" width="37.88671875" style="104" hidden="1" customWidth="1"/>
    <col min="3" max="3" width="54.44140625" style="104" customWidth="1"/>
    <col min="4" max="4" width="119.44140625" style="104" customWidth="1"/>
    <col min="5" max="5" width="130" style="104" customWidth="1"/>
    <col min="6" max="6" width="56.44140625" style="104" hidden="1" customWidth="1"/>
    <col min="7" max="7" width="66.5546875" style="104" hidden="1" customWidth="1"/>
    <col min="8" max="8" width="32.6640625" style="104" hidden="1" customWidth="1"/>
    <col min="9" max="20" width="15.33203125" style="104" customWidth="1"/>
    <col min="21" max="21" width="58.44140625" style="104" customWidth="1"/>
    <col min="22" max="22" width="48.109375" style="104" customWidth="1"/>
    <col min="23" max="23" width="38.109375" style="104" bestFit="1" customWidth="1"/>
    <col min="24" max="24" width="31.109375" style="104" hidden="1" customWidth="1"/>
    <col min="25" max="16384" width="8.6640625" style="104"/>
  </cols>
  <sheetData>
    <row r="1" spans="1:23" ht="64.5" customHeight="1">
      <c r="E1" s="548" t="s">
        <v>46</v>
      </c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</row>
    <row r="2" spans="1:23" ht="64.5" customHeight="1">
      <c r="C2" s="372" t="s">
        <v>46</v>
      </c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</row>
    <row r="3" spans="1:23" ht="59.25" customHeight="1">
      <c r="C3" s="183" t="s">
        <v>95</v>
      </c>
      <c r="D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</row>
    <row r="4" spans="1:23" ht="59.25" customHeight="1">
      <c r="C4" s="183" t="s">
        <v>75</v>
      </c>
      <c r="D4" s="184" t="s">
        <v>96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</row>
    <row r="5" spans="1:23" ht="59.25" customHeight="1">
      <c r="C5" s="183"/>
      <c r="D5" s="184" t="s">
        <v>135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</row>
    <row r="6" spans="1:23" ht="59.25" customHeight="1">
      <c r="C6" s="183" t="s">
        <v>14</v>
      </c>
      <c r="D6" s="184" t="s">
        <v>97</v>
      </c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</row>
    <row r="7" spans="1:23" ht="59.25" customHeight="1">
      <c r="C7" s="183"/>
      <c r="D7" s="184" t="s">
        <v>98</v>
      </c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</row>
    <row r="8" spans="1:23" ht="59.25" customHeight="1">
      <c r="C8" s="183"/>
      <c r="D8" s="184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</row>
    <row r="9" spans="1:23" ht="64.5" customHeight="1">
      <c r="C9" s="585" t="s">
        <v>13</v>
      </c>
      <c r="D9" s="579" t="s">
        <v>220</v>
      </c>
      <c r="E9" s="579" t="s">
        <v>205</v>
      </c>
      <c r="F9" s="579" t="s">
        <v>127</v>
      </c>
      <c r="G9" s="579" t="s">
        <v>1</v>
      </c>
      <c r="H9" s="579" t="s">
        <v>134</v>
      </c>
      <c r="I9" s="588" t="s">
        <v>3</v>
      </c>
      <c r="J9" s="589"/>
      <c r="K9" s="589"/>
      <c r="L9" s="589"/>
      <c r="M9" s="589"/>
      <c r="N9" s="589"/>
      <c r="O9" s="589"/>
      <c r="P9" s="589"/>
      <c r="Q9" s="589"/>
      <c r="R9" s="589"/>
      <c r="S9" s="589"/>
      <c r="T9" s="590"/>
      <c r="U9" s="594" t="s">
        <v>4</v>
      </c>
      <c r="V9" s="579" t="s">
        <v>134</v>
      </c>
      <c r="W9" s="591" t="s">
        <v>136</v>
      </c>
    </row>
    <row r="10" spans="1:23" ht="64.5" customHeight="1">
      <c r="C10" s="586"/>
      <c r="D10" s="580"/>
      <c r="E10" s="580"/>
      <c r="F10" s="580"/>
      <c r="G10" s="580"/>
      <c r="H10" s="580"/>
      <c r="I10" s="588" t="s">
        <v>160</v>
      </c>
      <c r="J10" s="589"/>
      <c r="K10" s="589"/>
      <c r="L10" s="589"/>
      <c r="M10" s="589"/>
      <c r="N10" s="589"/>
      <c r="O10" s="589"/>
      <c r="P10" s="589"/>
      <c r="Q10" s="589"/>
      <c r="R10" s="589"/>
      <c r="S10" s="589"/>
      <c r="T10" s="590"/>
      <c r="U10" s="595"/>
      <c r="V10" s="580"/>
      <c r="W10" s="592"/>
    </row>
    <row r="11" spans="1:23" ht="64.5" customHeight="1">
      <c r="C11" s="587"/>
      <c r="D11" s="581"/>
      <c r="E11" s="581"/>
      <c r="F11" s="581"/>
      <c r="G11" s="581"/>
      <c r="H11" s="581"/>
      <c r="I11" s="380" t="s">
        <v>161</v>
      </c>
      <c r="J11" s="380" t="s">
        <v>162</v>
      </c>
      <c r="K11" s="380" t="s">
        <v>163</v>
      </c>
      <c r="L11" s="380" t="s">
        <v>164</v>
      </c>
      <c r="M11" s="380" t="s">
        <v>165</v>
      </c>
      <c r="N11" s="380" t="s">
        <v>166</v>
      </c>
      <c r="O11" s="380" t="s">
        <v>167</v>
      </c>
      <c r="P11" s="380" t="s">
        <v>168</v>
      </c>
      <c r="Q11" s="380" t="s">
        <v>169</v>
      </c>
      <c r="R11" s="380" t="s">
        <v>170</v>
      </c>
      <c r="S11" s="380" t="s">
        <v>171</v>
      </c>
      <c r="T11" s="380" t="s">
        <v>172</v>
      </c>
      <c r="U11" s="381" t="s">
        <v>222</v>
      </c>
      <c r="V11" s="581"/>
      <c r="W11" s="593"/>
    </row>
    <row r="12" spans="1:23" ht="177" hidden="1" customHeight="1">
      <c r="A12" s="101" t="s">
        <v>32</v>
      </c>
      <c r="B12" s="128" t="s">
        <v>34</v>
      </c>
      <c r="C12" s="128" t="s">
        <v>35</v>
      </c>
      <c r="D12" s="95"/>
      <c r="E12" s="95"/>
      <c r="F12" s="96"/>
      <c r="G12" s="95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366"/>
      <c r="U12" s="95"/>
      <c r="V12" s="97"/>
      <c r="W12" s="130"/>
    </row>
    <row r="13" spans="1:23" ht="204" customHeight="1">
      <c r="A13" s="101"/>
      <c r="B13" s="128"/>
      <c r="C13" s="124" t="s">
        <v>268</v>
      </c>
      <c r="D13" s="95"/>
      <c r="E13" s="95"/>
      <c r="F13" s="96"/>
      <c r="G13" s="95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366"/>
      <c r="U13" s="138"/>
      <c r="V13" s="97">
        <f ca="1">V13:V18</f>
        <v>0</v>
      </c>
      <c r="W13" s="130"/>
    </row>
    <row r="14" spans="1:23" ht="144" customHeight="1">
      <c r="A14" s="101"/>
      <c r="B14" s="127" t="s">
        <v>36</v>
      </c>
      <c r="C14" s="582" t="s">
        <v>269</v>
      </c>
      <c r="D14" s="91" t="s">
        <v>194</v>
      </c>
      <c r="E14" s="93" t="s">
        <v>712</v>
      </c>
      <c r="F14" s="96"/>
      <c r="G14" s="95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355" t="s">
        <v>206</v>
      </c>
      <c r="V14" s="98">
        <v>1504800</v>
      </c>
      <c r="W14" s="97"/>
    </row>
    <row r="15" spans="1:23" ht="209.25" customHeight="1">
      <c r="A15" s="101"/>
      <c r="B15" s="105"/>
      <c r="C15" s="583"/>
      <c r="D15" s="101" t="s">
        <v>202</v>
      </c>
      <c r="E15" s="373" t="s">
        <v>713</v>
      </c>
      <c r="F15" s="128"/>
      <c r="G15" s="374"/>
      <c r="H15" s="106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571" t="s">
        <v>524</v>
      </c>
      <c r="V15" s="106"/>
      <c r="W15" s="132"/>
    </row>
    <row r="16" spans="1:23" ht="137.25" customHeight="1">
      <c r="A16" s="101"/>
      <c r="B16" s="105"/>
      <c r="C16" s="583"/>
      <c r="D16" s="367" t="s">
        <v>526</v>
      </c>
      <c r="E16" s="375" t="s">
        <v>714</v>
      </c>
      <c r="F16" s="128"/>
      <c r="G16" s="374"/>
      <c r="H16" s="106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572"/>
      <c r="V16" s="106"/>
      <c r="W16" s="131"/>
    </row>
    <row r="17" spans="1:23" ht="141.75" customHeight="1">
      <c r="A17" s="101"/>
      <c r="B17" s="105"/>
      <c r="C17" s="583"/>
      <c r="D17" s="182" t="s">
        <v>525</v>
      </c>
      <c r="E17" s="375" t="s">
        <v>715</v>
      </c>
      <c r="F17" s="128"/>
      <c r="G17" s="374"/>
      <c r="H17" s="106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572"/>
      <c r="V17" s="106"/>
      <c r="W17" s="131"/>
    </row>
    <row r="18" spans="1:23" ht="135" customHeight="1">
      <c r="A18" s="101"/>
      <c r="B18" s="105"/>
      <c r="C18" s="583"/>
      <c r="D18" s="101"/>
      <c r="E18" s="375" t="s">
        <v>716</v>
      </c>
      <c r="F18" s="128"/>
      <c r="G18" s="374"/>
      <c r="H18" s="106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572"/>
      <c r="V18" s="106"/>
      <c r="W18" s="131"/>
    </row>
    <row r="19" spans="1:23" ht="135" customHeight="1">
      <c r="A19" s="101"/>
      <c r="B19" s="105"/>
      <c r="C19" s="583"/>
      <c r="D19" s="101"/>
      <c r="E19" s="375" t="s">
        <v>717</v>
      </c>
      <c r="F19" s="128"/>
      <c r="G19" s="374"/>
      <c r="H19" s="106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572"/>
      <c r="V19" s="106"/>
      <c r="W19" s="131"/>
    </row>
    <row r="20" spans="1:23" ht="135" customHeight="1">
      <c r="A20" s="101"/>
      <c r="B20" s="105"/>
      <c r="C20" s="583"/>
      <c r="D20" s="101"/>
      <c r="E20" s="375" t="s">
        <v>718</v>
      </c>
      <c r="F20" s="128"/>
      <c r="G20" s="374"/>
      <c r="H20" s="106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572"/>
      <c r="V20" s="106"/>
      <c r="W20" s="131"/>
    </row>
    <row r="21" spans="1:23" ht="135" customHeight="1">
      <c r="A21" s="101"/>
      <c r="B21" s="105"/>
      <c r="C21" s="583"/>
      <c r="D21" s="101"/>
      <c r="E21" s="375" t="s">
        <v>719</v>
      </c>
      <c r="F21" s="128"/>
      <c r="G21" s="374"/>
      <c r="H21" s="106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572"/>
      <c r="V21" s="106"/>
      <c r="W21" s="131"/>
    </row>
    <row r="22" spans="1:23" ht="149.25" customHeight="1">
      <c r="A22" s="101"/>
      <c r="B22" s="105"/>
      <c r="C22" s="583"/>
      <c r="D22" s="101"/>
      <c r="E22" s="375" t="s">
        <v>720</v>
      </c>
      <c r="F22" s="128"/>
      <c r="G22" s="374"/>
      <c r="H22" s="106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573"/>
      <c r="V22" s="106"/>
      <c r="W22" s="131"/>
    </row>
    <row r="23" spans="1:23" ht="134.25" customHeight="1">
      <c r="A23" s="101"/>
      <c r="B23" s="105"/>
      <c r="C23" s="583"/>
      <c r="D23" s="88" t="s">
        <v>203</v>
      </c>
      <c r="E23" s="92" t="s">
        <v>721</v>
      </c>
      <c r="F23" s="127"/>
      <c r="G23" s="107"/>
      <c r="H23" s="106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55"/>
      <c r="V23" s="262"/>
      <c r="W23" s="492"/>
    </row>
    <row r="24" spans="1:23" ht="74.25" customHeight="1">
      <c r="A24" s="101"/>
      <c r="B24" s="105"/>
      <c r="C24" s="583"/>
      <c r="D24" s="101"/>
      <c r="E24" s="92" t="s">
        <v>722</v>
      </c>
      <c r="F24" s="127"/>
      <c r="G24" s="107"/>
      <c r="H24" s="106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55"/>
      <c r="V24" s="106"/>
      <c r="W24" s="599"/>
    </row>
    <row r="25" spans="1:23" ht="124.5" customHeight="1">
      <c r="A25" s="101"/>
      <c r="B25" s="105"/>
      <c r="C25" s="583"/>
      <c r="D25" s="101"/>
      <c r="E25" s="92" t="s">
        <v>723</v>
      </c>
      <c r="F25" s="127"/>
      <c r="G25" s="107"/>
      <c r="H25" s="110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55"/>
      <c r="V25" s="106"/>
      <c r="W25" s="599"/>
    </row>
    <row r="26" spans="1:23" ht="74.25" hidden="1" customHeight="1">
      <c r="A26" s="101"/>
      <c r="B26" s="105"/>
      <c r="C26" s="583"/>
      <c r="D26" s="101"/>
      <c r="E26" s="92" t="s">
        <v>238</v>
      </c>
      <c r="F26" s="127"/>
      <c r="G26" s="107"/>
      <c r="H26" s="110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68"/>
      <c r="U26" s="355"/>
      <c r="V26" s="106"/>
      <c r="W26" s="599"/>
    </row>
    <row r="27" spans="1:23" ht="74.25" hidden="1" customHeight="1">
      <c r="A27" s="101"/>
      <c r="B27" s="105"/>
      <c r="C27" s="583"/>
      <c r="D27" s="87"/>
      <c r="E27" s="92"/>
      <c r="F27" s="127"/>
      <c r="G27" s="107"/>
      <c r="H27" s="110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55"/>
      <c r="V27" s="110"/>
      <c r="W27" s="493"/>
    </row>
    <row r="28" spans="1:23" ht="347.25" hidden="1" customHeight="1">
      <c r="A28" s="101"/>
      <c r="B28" s="105"/>
      <c r="C28" s="583"/>
      <c r="D28" s="117" t="s">
        <v>237</v>
      </c>
      <c r="E28" s="92" t="s">
        <v>272</v>
      </c>
      <c r="F28" s="127"/>
      <c r="G28" s="107"/>
      <c r="H28" s="110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55"/>
      <c r="V28" s="103" t="s">
        <v>227</v>
      </c>
      <c r="W28" s="132"/>
    </row>
    <row r="29" spans="1:23" ht="74.25" hidden="1" customHeight="1">
      <c r="A29" s="101"/>
      <c r="B29" s="105"/>
      <c r="C29" s="583"/>
      <c r="D29" s="129"/>
      <c r="E29" s="92" t="s">
        <v>465</v>
      </c>
      <c r="F29" s="127"/>
      <c r="G29" s="376"/>
      <c r="H29" s="110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306" t="s">
        <v>466</v>
      </c>
      <c r="V29" s="110"/>
      <c r="W29" s="132"/>
    </row>
    <row r="30" spans="1:23" ht="74.25" customHeight="1">
      <c r="A30" s="101"/>
      <c r="B30" s="105"/>
      <c r="C30" s="583"/>
      <c r="D30" s="129"/>
      <c r="E30" s="92" t="s">
        <v>467</v>
      </c>
      <c r="F30" s="127"/>
      <c r="G30" s="376"/>
      <c r="H30" s="110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306" t="s">
        <v>468</v>
      </c>
      <c r="V30" s="110"/>
      <c r="W30" s="132"/>
    </row>
    <row r="31" spans="1:23" ht="241.5" customHeight="1">
      <c r="A31" s="101"/>
      <c r="B31" s="105"/>
      <c r="C31" s="583"/>
      <c r="D31" s="497"/>
      <c r="E31" s="92" t="s">
        <v>469</v>
      </c>
      <c r="F31" s="127"/>
      <c r="G31" s="376"/>
      <c r="H31" s="110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306" t="s">
        <v>468</v>
      </c>
      <c r="V31" s="306"/>
      <c r="W31" s="110"/>
    </row>
    <row r="32" spans="1:23" ht="74.25" customHeight="1">
      <c r="A32" s="101"/>
      <c r="B32" s="105"/>
      <c r="C32" s="583"/>
      <c r="D32" s="574"/>
      <c r="E32" s="92" t="s">
        <v>470</v>
      </c>
      <c r="F32" s="127"/>
      <c r="G32" s="376"/>
      <c r="H32" s="110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306" t="s">
        <v>468</v>
      </c>
      <c r="V32" s="306"/>
      <c r="W32" s="110"/>
    </row>
    <row r="33" spans="1:24" ht="74.25" customHeight="1">
      <c r="A33" s="101"/>
      <c r="B33" s="105"/>
      <c r="C33" s="583"/>
      <c r="D33" s="574"/>
      <c r="E33" s="92" t="s">
        <v>471</v>
      </c>
      <c r="F33" s="127"/>
      <c r="G33" s="376"/>
      <c r="H33" s="110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306" t="s">
        <v>468</v>
      </c>
      <c r="V33" s="306"/>
      <c r="W33" s="110"/>
    </row>
    <row r="34" spans="1:24" ht="74.25" customHeight="1">
      <c r="A34" s="101"/>
      <c r="B34" s="105"/>
      <c r="C34" s="583"/>
      <c r="D34" s="574"/>
      <c r="E34" s="92" t="s">
        <v>472</v>
      </c>
      <c r="F34" s="127"/>
      <c r="G34" s="376"/>
      <c r="H34" s="110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306" t="s">
        <v>473</v>
      </c>
      <c r="V34" s="306"/>
      <c r="W34" s="110"/>
    </row>
    <row r="35" spans="1:24" ht="74.25" customHeight="1">
      <c r="A35" s="101"/>
      <c r="B35" s="105"/>
      <c r="C35" s="583"/>
      <c r="D35" s="574"/>
      <c r="E35" s="92" t="s">
        <v>474</v>
      </c>
      <c r="F35" s="127"/>
      <c r="G35" s="376"/>
      <c r="H35" s="110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306" t="s">
        <v>473</v>
      </c>
      <c r="V35" s="306"/>
      <c r="W35" s="110"/>
    </row>
    <row r="36" spans="1:24" ht="74.25" customHeight="1">
      <c r="A36" s="101"/>
      <c r="B36" s="105"/>
      <c r="C36" s="583"/>
      <c r="D36" s="574"/>
      <c r="E36" s="92" t="s">
        <v>475</v>
      </c>
      <c r="F36" s="127"/>
      <c r="G36" s="376"/>
      <c r="H36" s="110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306" t="s">
        <v>206</v>
      </c>
      <c r="V36" s="306"/>
      <c r="W36" s="110"/>
    </row>
    <row r="37" spans="1:24" ht="74.25" customHeight="1">
      <c r="A37" s="101"/>
      <c r="B37" s="105"/>
      <c r="C37" s="583"/>
      <c r="D37" s="574"/>
      <c r="E37" s="92" t="s">
        <v>476</v>
      </c>
      <c r="F37" s="127"/>
      <c r="G37" s="376"/>
      <c r="H37" s="110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306"/>
      <c r="V37" s="306"/>
      <c r="W37" s="110"/>
    </row>
    <row r="38" spans="1:24" ht="74.25" customHeight="1">
      <c r="A38" s="101"/>
      <c r="B38" s="105"/>
      <c r="C38" s="583"/>
      <c r="D38" s="574"/>
      <c r="E38" s="92" t="s">
        <v>477</v>
      </c>
      <c r="F38" s="127"/>
      <c r="G38" s="376"/>
      <c r="H38" s="110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306" t="s">
        <v>145</v>
      </c>
      <c r="V38" s="306"/>
      <c r="W38" s="110"/>
    </row>
    <row r="39" spans="1:24" ht="74.25" customHeight="1">
      <c r="A39" s="101"/>
      <c r="B39" s="105"/>
      <c r="C39" s="583"/>
      <c r="D39" s="574"/>
      <c r="E39" s="92" t="s">
        <v>478</v>
      </c>
      <c r="F39" s="127"/>
      <c r="G39" s="376"/>
      <c r="H39" s="110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306" t="s">
        <v>479</v>
      </c>
      <c r="V39" s="306"/>
      <c r="W39" s="110"/>
    </row>
    <row r="40" spans="1:24" ht="74.25" customHeight="1">
      <c r="A40" s="101"/>
      <c r="B40" s="105"/>
      <c r="C40" s="583"/>
      <c r="D40" s="574"/>
      <c r="E40" s="92" t="s">
        <v>480</v>
      </c>
      <c r="F40" s="127"/>
      <c r="G40" s="376"/>
      <c r="H40" s="110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306" t="s">
        <v>479</v>
      </c>
      <c r="V40" s="306"/>
      <c r="W40" s="110"/>
      <c r="X40" s="370"/>
    </row>
    <row r="41" spans="1:24" ht="74.25" customHeight="1">
      <c r="A41" s="101"/>
      <c r="B41" s="105"/>
      <c r="C41" s="583"/>
      <c r="D41" s="574"/>
      <c r="E41" s="92" t="s">
        <v>481</v>
      </c>
      <c r="F41" s="127"/>
      <c r="G41" s="376"/>
      <c r="H41" s="110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306" t="s">
        <v>479</v>
      </c>
      <c r="V41" s="306"/>
      <c r="W41" s="110"/>
      <c r="X41" s="370"/>
    </row>
    <row r="42" spans="1:24" ht="74.25" customHeight="1">
      <c r="A42" s="101"/>
      <c r="B42" s="105"/>
      <c r="C42" s="583"/>
      <c r="D42" s="574"/>
      <c r="E42" s="92" t="s">
        <v>482</v>
      </c>
      <c r="F42" s="127"/>
      <c r="G42" s="376"/>
      <c r="H42" s="110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306" t="s">
        <v>483</v>
      </c>
      <c r="V42" s="306"/>
      <c r="W42" s="110"/>
      <c r="X42" s="370"/>
    </row>
    <row r="43" spans="1:24" ht="74.25" customHeight="1">
      <c r="A43" s="101"/>
      <c r="B43" s="105"/>
      <c r="C43" s="583"/>
      <c r="D43" s="574"/>
      <c r="E43" s="92" t="s">
        <v>724</v>
      </c>
      <c r="F43" s="127"/>
      <c r="G43" s="107"/>
      <c r="H43" s="110"/>
      <c r="I43" s="368"/>
      <c r="J43" s="368"/>
      <c r="K43" s="368"/>
      <c r="L43" s="368"/>
      <c r="M43" s="368"/>
      <c r="N43" s="368"/>
      <c r="O43" s="368"/>
      <c r="P43" s="368"/>
      <c r="Q43" s="368"/>
      <c r="R43" s="368"/>
      <c r="S43" s="368"/>
      <c r="T43" s="368"/>
      <c r="U43" s="126" t="s">
        <v>286</v>
      </c>
      <c r="V43" s="306"/>
      <c r="W43" s="110"/>
      <c r="X43" s="370"/>
    </row>
    <row r="44" spans="1:24" ht="74.25" customHeight="1">
      <c r="A44" s="101"/>
      <c r="B44" s="105"/>
      <c r="C44" s="583"/>
      <c r="D44" s="498"/>
      <c r="E44" s="92" t="s">
        <v>726</v>
      </c>
      <c r="F44" s="127"/>
      <c r="G44" s="107"/>
      <c r="H44" s="110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369"/>
      <c r="U44" s="126" t="s">
        <v>287</v>
      </c>
      <c r="V44" s="306"/>
      <c r="W44" s="110"/>
      <c r="X44" s="370"/>
    </row>
    <row r="45" spans="1:24" ht="224.25" customHeight="1">
      <c r="A45" s="101"/>
      <c r="B45" s="105"/>
      <c r="C45" s="583"/>
      <c r="D45" s="596" t="s">
        <v>283</v>
      </c>
      <c r="E45" s="92" t="s">
        <v>725</v>
      </c>
      <c r="F45" s="127"/>
      <c r="G45" s="107"/>
      <c r="H45" s="110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369"/>
      <c r="U45" s="126" t="s">
        <v>287</v>
      </c>
      <c r="V45" s="110">
        <v>1400</v>
      </c>
      <c r="W45" s="94"/>
    </row>
    <row r="46" spans="1:24" ht="190.5" customHeight="1">
      <c r="A46" s="101"/>
      <c r="B46" s="105"/>
      <c r="C46" s="583"/>
      <c r="D46" s="597"/>
      <c r="E46" s="92" t="s">
        <v>724</v>
      </c>
      <c r="F46" s="127"/>
      <c r="G46" s="107"/>
      <c r="H46" s="110"/>
      <c r="I46" s="368"/>
      <c r="J46" s="368"/>
      <c r="K46" s="368"/>
      <c r="L46" s="368"/>
      <c r="M46" s="368"/>
      <c r="N46" s="368"/>
      <c r="O46" s="368"/>
      <c r="P46" s="368"/>
      <c r="Q46" s="368"/>
      <c r="R46" s="368"/>
      <c r="S46" s="368"/>
      <c r="T46" s="368"/>
      <c r="U46" s="126" t="s">
        <v>286</v>
      </c>
      <c r="V46" s="110">
        <v>1400</v>
      </c>
      <c r="W46" s="94"/>
    </row>
    <row r="47" spans="1:24" ht="186.75" customHeight="1">
      <c r="A47" s="101"/>
      <c r="B47" s="105"/>
      <c r="C47" s="583"/>
      <c r="D47" s="597"/>
      <c r="E47" s="92" t="s">
        <v>726</v>
      </c>
      <c r="F47" s="127"/>
      <c r="G47" s="107"/>
      <c r="H47" s="110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369"/>
      <c r="U47" s="126" t="s">
        <v>287</v>
      </c>
      <c r="V47" s="110">
        <v>22800</v>
      </c>
      <c r="W47" s="94"/>
    </row>
    <row r="48" spans="1:24" ht="224.25" customHeight="1">
      <c r="A48" s="101"/>
      <c r="B48" s="105"/>
      <c r="C48" s="583"/>
      <c r="D48" s="598"/>
      <c r="E48" s="92" t="s">
        <v>725</v>
      </c>
      <c r="F48" s="127"/>
      <c r="G48" s="107"/>
      <c r="H48" s="110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369"/>
      <c r="U48" s="126" t="s">
        <v>287</v>
      </c>
      <c r="V48" s="110">
        <v>39120</v>
      </c>
      <c r="W48" s="94"/>
    </row>
    <row r="49" spans="1:24" ht="147" customHeight="1">
      <c r="A49" s="101"/>
      <c r="B49" s="105"/>
      <c r="C49" s="583"/>
      <c r="D49" s="596" t="s">
        <v>282</v>
      </c>
      <c r="E49" s="92" t="s">
        <v>434</v>
      </c>
      <c r="F49" s="127"/>
      <c r="G49" s="107"/>
      <c r="H49" s="110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369"/>
      <c r="U49" s="126" t="s">
        <v>439</v>
      </c>
      <c r="V49" s="110">
        <v>39120</v>
      </c>
      <c r="W49" s="94"/>
    </row>
    <row r="50" spans="1:24" ht="147" customHeight="1">
      <c r="A50" s="101"/>
      <c r="B50" s="105"/>
      <c r="C50" s="583"/>
      <c r="D50" s="597"/>
      <c r="E50" s="92" t="s">
        <v>435</v>
      </c>
      <c r="F50" s="127"/>
      <c r="G50" s="107"/>
      <c r="H50" s="110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369"/>
      <c r="U50" s="126" t="s">
        <v>439</v>
      </c>
      <c r="V50" s="110"/>
      <c r="W50" s="94"/>
    </row>
    <row r="51" spans="1:24" ht="192" customHeight="1">
      <c r="A51" s="101"/>
      <c r="B51" s="105"/>
      <c r="C51" s="583"/>
      <c r="D51" s="597"/>
      <c r="E51" s="92" t="s">
        <v>436</v>
      </c>
      <c r="F51" s="127"/>
      <c r="G51" s="107"/>
      <c r="H51" s="110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369"/>
      <c r="U51" s="126" t="s">
        <v>439</v>
      </c>
      <c r="V51" s="110"/>
      <c r="W51" s="94"/>
    </row>
    <row r="52" spans="1:24" ht="192" customHeight="1">
      <c r="A52" s="101"/>
      <c r="B52" s="105"/>
      <c r="C52" s="583"/>
      <c r="D52" s="597"/>
      <c r="E52" s="92" t="s">
        <v>437</v>
      </c>
      <c r="F52" s="127"/>
      <c r="G52" s="107"/>
      <c r="H52" s="110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369"/>
      <c r="U52" s="126" t="s">
        <v>439</v>
      </c>
      <c r="V52" s="110"/>
      <c r="W52" s="370"/>
    </row>
    <row r="53" spans="1:24" ht="192" customHeight="1">
      <c r="A53" s="101"/>
      <c r="B53" s="105"/>
      <c r="C53" s="583"/>
      <c r="D53" s="598"/>
      <c r="E53" s="92" t="s">
        <v>440</v>
      </c>
      <c r="F53" s="127"/>
      <c r="G53" s="107"/>
      <c r="H53" s="110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369"/>
      <c r="U53" s="126" t="s">
        <v>439</v>
      </c>
      <c r="V53" s="110"/>
      <c r="W53" s="370"/>
    </row>
    <row r="54" spans="1:24" ht="192" customHeight="1">
      <c r="A54" s="101"/>
      <c r="B54" s="105"/>
      <c r="C54" s="583"/>
      <c r="D54" s="596" t="s">
        <v>247</v>
      </c>
      <c r="E54" s="92" t="s">
        <v>438</v>
      </c>
      <c r="F54" s="127"/>
      <c r="G54" s="107"/>
      <c r="H54" s="110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369"/>
      <c r="U54" s="126" t="s">
        <v>439</v>
      </c>
      <c r="V54" s="110"/>
      <c r="W54" s="370"/>
    </row>
    <row r="55" spans="1:24" ht="192" customHeight="1">
      <c r="A55" s="101"/>
      <c r="B55" s="105"/>
      <c r="C55" s="583"/>
      <c r="D55" s="597"/>
      <c r="E55" s="93" t="s">
        <v>696</v>
      </c>
      <c r="F55" s="127"/>
      <c r="G55" s="376"/>
      <c r="H55" s="110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306" t="s">
        <v>401</v>
      </c>
      <c r="V55" s="110"/>
      <c r="W55" s="370"/>
    </row>
    <row r="56" spans="1:24" ht="192" customHeight="1">
      <c r="A56" s="101"/>
      <c r="B56" s="105"/>
      <c r="C56" s="583"/>
      <c r="D56" s="597"/>
      <c r="E56" s="93" t="s">
        <v>697</v>
      </c>
      <c r="F56" s="127"/>
      <c r="G56" s="376"/>
      <c r="H56" s="110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306" t="s">
        <v>402</v>
      </c>
      <c r="V56" s="110"/>
      <c r="W56" s="370"/>
    </row>
    <row r="57" spans="1:24" ht="189" customHeight="1">
      <c r="A57" s="101"/>
      <c r="B57" s="105"/>
      <c r="C57" s="583"/>
      <c r="D57" s="597"/>
      <c r="E57" s="92" t="s">
        <v>698</v>
      </c>
      <c r="F57" s="127"/>
      <c r="G57" s="376"/>
      <c r="H57" s="110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306" t="s">
        <v>403</v>
      </c>
      <c r="V57" s="306"/>
      <c r="W57" s="110"/>
      <c r="X57" s="492" t="s">
        <v>400</v>
      </c>
    </row>
    <row r="58" spans="1:24" ht="189" customHeight="1">
      <c r="A58" s="101"/>
      <c r="B58" s="105"/>
      <c r="C58" s="583"/>
      <c r="D58" s="597"/>
      <c r="E58" s="92" t="s">
        <v>699</v>
      </c>
      <c r="F58" s="127"/>
      <c r="G58" s="376"/>
      <c r="H58" s="110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306" t="s">
        <v>404</v>
      </c>
      <c r="V58" s="306"/>
      <c r="W58" s="110"/>
      <c r="X58" s="599"/>
    </row>
    <row r="59" spans="1:24" ht="189" customHeight="1">
      <c r="A59" s="101"/>
      <c r="B59" s="105"/>
      <c r="C59" s="583"/>
      <c r="D59" s="597"/>
      <c r="E59" s="92" t="s">
        <v>700</v>
      </c>
      <c r="F59" s="127"/>
      <c r="G59" s="376"/>
      <c r="H59" s="110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306" t="s">
        <v>405</v>
      </c>
      <c r="V59" s="306"/>
      <c r="W59" s="110"/>
      <c r="X59" s="493"/>
    </row>
    <row r="60" spans="1:24" ht="189" customHeight="1">
      <c r="A60" s="101"/>
      <c r="B60" s="105"/>
      <c r="C60" s="583"/>
      <c r="D60" s="597"/>
      <c r="E60" s="92" t="s">
        <v>701</v>
      </c>
      <c r="F60" s="127"/>
      <c r="G60" s="376"/>
      <c r="H60" s="110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306" t="s">
        <v>347</v>
      </c>
      <c r="V60" s="306"/>
      <c r="W60" s="110"/>
      <c r="X60" s="132"/>
    </row>
    <row r="61" spans="1:24" ht="189" customHeight="1">
      <c r="A61" s="101"/>
      <c r="B61" s="105"/>
      <c r="C61" s="583"/>
      <c r="D61" s="597"/>
      <c r="E61" s="92" t="s">
        <v>702</v>
      </c>
      <c r="F61" s="127"/>
      <c r="G61" s="376"/>
      <c r="H61" s="110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306" t="s">
        <v>406</v>
      </c>
      <c r="V61" s="110">
        <v>1470000</v>
      </c>
      <c r="W61" s="110"/>
      <c r="X61" s="132"/>
    </row>
    <row r="62" spans="1:24" ht="189" customHeight="1">
      <c r="A62" s="101"/>
      <c r="B62" s="105"/>
      <c r="C62" s="583"/>
      <c r="D62" s="597"/>
      <c r="E62" s="92" t="s">
        <v>703</v>
      </c>
      <c r="F62" s="127"/>
      <c r="G62" s="376"/>
      <c r="H62" s="110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306" t="s">
        <v>407</v>
      </c>
      <c r="V62" s="306"/>
      <c r="W62" s="110"/>
      <c r="X62" s="132"/>
    </row>
    <row r="63" spans="1:24" ht="189" customHeight="1">
      <c r="A63" s="101"/>
      <c r="B63" s="105"/>
      <c r="C63" s="583"/>
      <c r="D63" s="597"/>
      <c r="E63" s="92" t="s">
        <v>704</v>
      </c>
      <c r="F63" s="127"/>
      <c r="G63" s="376"/>
      <c r="H63" s="110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306" t="s">
        <v>408</v>
      </c>
      <c r="V63" s="306"/>
      <c r="W63" s="110"/>
      <c r="X63" s="132"/>
    </row>
    <row r="64" spans="1:24" ht="189" customHeight="1">
      <c r="A64" s="101"/>
      <c r="B64" s="105"/>
      <c r="C64" s="583"/>
      <c r="D64" s="597"/>
      <c r="E64" s="92" t="s">
        <v>705</v>
      </c>
      <c r="F64" s="127"/>
      <c r="G64" s="376"/>
      <c r="H64" s="110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306" t="s">
        <v>409</v>
      </c>
      <c r="V64" s="306"/>
      <c r="W64" s="110"/>
      <c r="X64" s="132"/>
    </row>
    <row r="65" spans="1:24" ht="189" customHeight="1">
      <c r="A65" s="101"/>
      <c r="B65" s="105"/>
      <c r="C65" s="583"/>
      <c r="D65" s="597"/>
      <c r="E65" s="92" t="s">
        <v>410</v>
      </c>
      <c r="F65" s="127"/>
      <c r="G65" s="376"/>
      <c r="H65" s="110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306" t="s">
        <v>407</v>
      </c>
      <c r="V65" s="306"/>
      <c r="W65" s="110"/>
      <c r="X65" s="132"/>
    </row>
    <row r="66" spans="1:24" ht="189" customHeight="1">
      <c r="A66" s="101"/>
      <c r="B66" s="105"/>
      <c r="C66" s="583"/>
      <c r="D66" s="597"/>
      <c r="E66" s="92" t="s">
        <v>707</v>
      </c>
      <c r="F66" s="127"/>
      <c r="G66" s="376"/>
      <c r="H66" s="110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306" t="s">
        <v>347</v>
      </c>
      <c r="V66" s="306"/>
      <c r="W66" s="110"/>
      <c r="X66" s="132"/>
    </row>
    <row r="67" spans="1:24" ht="189" customHeight="1">
      <c r="A67" s="101"/>
      <c r="B67" s="105"/>
      <c r="C67" s="583"/>
      <c r="D67" s="597"/>
      <c r="E67" s="92" t="s">
        <v>706</v>
      </c>
      <c r="F67" s="127"/>
      <c r="G67" s="376"/>
      <c r="H67" s="110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306" t="s">
        <v>347</v>
      </c>
      <c r="V67" s="306"/>
      <c r="W67" s="110"/>
      <c r="X67" s="132"/>
    </row>
    <row r="68" spans="1:24" ht="189" customHeight="1">
      <c r="A68" s="101"/>
      <c r="B68" s="105"/>
      <c r="C68" s="583"/>
      <c r="D68" s="597"/>
      <c r="E68" s="92" t="s">
        <v>708</v>
      </c>
      <c r="F68" s="127"/>
      <c r="G68" s="376"/>
      <c r="H68" s="110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306" t="s">
        <v>347</v>
      </c>
      <c r="V68" s="306"/>
      <c r="W68" s="110"/>
      <c r="X68" s="132"/>
    </row>
    <row r="69" spans="1:24" ht="189" customHeight="1">
      <c r="A69" s="101"/>
      <c r="B69" s="105"/>
      <c r="C69" s="583"/>
      <c r="D69" s="597"/>
      <c r="E69" s="92" t="s">
        <v>709</v>
      </c>
      <c r="F69" s="127"/>
      <c r="G69" s="376"/>
      <c r="H69" s="110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306" t="s">
        <v>347</v>
      </c>
      <c r="V69" s="306"/>
      <c r="W69" s="110"/>
      <c r="X69" s="132"/>
    </row>
    <row r="70" spans="1:24" ht="189" customHeight="1">
      <c r="A70" s="101"/>
      <c r="B70" s="105"/>
      <c r="C70" s="583"/>
      <c r="D70" s="597"/>
      <c r="E70" s="92" t="s">
        <v>710</v>
      </c>
      <c r="F70" s="127"/>
      <c r="G70" s="376"/>
      <c r="H70" s="110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306" t="s">
        <v>251</v>
      </c>
      <c r="V70" s="306"/>
      <c r="W70" s="110"/>
      <c r="X70" s="132"/>
    </row>
    <row r="71" spans="1:24" ht="189" customHeight="1">
      <c r="A71" s="101"/>
      <c r="B71" s="105"/>
      <c r="C71" s="583"/>
      <c r="D71" s="598"/>
      <c r="E71" s="92" t="s">
        <v>711</v>
      </c>
      <c r="F71" s="127"/>
      <c r="G71" s="376"/>
      <c r="H71" s="110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306" t="s">
        <v>251</v>
      </c>
      <c r="V71" s="306"/>
      <c r="W71" s="110"/>
      <c r="X71" s="132"/>
    </row>
    <row r="72" spans="1:24" ht="189" customHeight="1">
      <c r="A72" s="101"/>
      <c r="B72" s="105"/>
      <c r="C72" s="583"/>
      <c r="D72" s="596" t="s">
        <v>248</v>
      </c>
      <c r="E72" s="93" t="s">
        <v>422</v>
      </c>
      <c r="F72" s="127"/>
      <c r="G72" s="107"/>
      <c r="H72" s="110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369"/>
      <c r="U72" s="126" t="s">
        <v>423</v>
      </c>
      <c r="V72" s="306"/>
      <c r="W72" s="110"/>
      <c r="X72" s="132"/>
    </row>
    <row r="73" spans="1:24" ht="189" customHeight="1">
      <c r="A73" s="101"/>
      <c r="B73" s="105"/>
      <c r="C73" s="583"/>
      <c r="D73" s="597"/>
      <c r="E73" s="258" t="s">
        <v>424</v>
      </c>
      <c r="F73" s="127"/>
      <c r="G73" s="107"/>
      <c r="H73" s="110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369"/>
      <c r="U73" s="126"/>
      <c r="V73" s="306"/>
      <c r="W73" s="110"/>
      <c r="X73" s="132"/>
    </row>
    <row r="74" spans="1:24" ht="132" customHeight="1">
      <c r="A74" s="101"/>
      <c r="B74" s="105"/>
      <c r="C74" s="583"/>
      <c r="D74" s="597"/>
      <c r="E74" s="258" t="s">
        <v>425</v>
      </c>
      <c r="F74" s="127"/>
      <c r="G74" s="107"/>
      <c r="H74" s="110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369"/>
      <c r="U74" s="126"/>
      <c r="V74" s="110">
        <v>300000</v>
      </c>
      <c r="W74" s="370"/>
      <c r="X74" s="132"/>
    </row>
    <row r="75" spans="1:24" ht="132" customHeight="1">
      <c r="A75" s="101"/>
      <c r="B75" s="105"/>
      <c r="C75" s="583"/>
      <c r="D75" s="597"/>
      <c r="E75" s="258" t="s">
        <v>426</v>
      </c>
      <c r="F75" s="127"/>
      <c r="G75" s="107"/>
      <c r="H75" s="110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369"/>
      <c r="U75" s="126"/>
      <c r="V75" s="110"/>
      <c r="W75" s="370"/>
      <c r="X75" s="371"/>
    </row>
    <row r="76" spans="1:24" ht="132" customHeight="1">
      <c r="A76" s="101"/>
      <c r="B76" s="105"/>
      <c r="C76" s="583"/>
      <c r="D76" s="597"/>
      <c r="E76" s="258" t="s">
        <v>427</v>
      </c>
      <c r="F76" s="127"/>
      <c r="G76" s="107"/>
      <c r="H76" s="110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369"/>
      <c r="U76" s="126"/>
      <c r="V76" s="110"/>
      <c r="W76" s="370"/>
      <c r="X76" s="371"/>
    </row>
    <row r="77" spans="1:24" ht="252" customHeight="1">
      <c r="A77" s="101"/>
      <c r="B77" s="105"/>
      <c r="C77" s="583"/>
      <c r="D77" s="597"/>
      <c r="E77" s="286" t="s">
        <v>428</v>
      </c>
      <c r="F77" s="127"/>
      <c r="G77" s="107"/>
      <c r="H77" s="110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369"/>
      <c r="U77" s="126" t="s">
        <v>429</v>
      </c>
      <c r="V77" s="110"/>
      <c r="W77" s="370"/>
      <c r="X77" s="371"/>
    </row>
    <row r="78" spans="1:24" ht="132" customHeight="1">
      <c r="A78" s="101"/>
      <c r="B78" s="105"/>
      <c r="C78" s="583"/>
      <c r="D78" s="597"/>
      <c r="E78" s="93" t="s">
        <v>430</v>
      </c>
      <c r="F78" s="127"/>
      <c r="G78" s="107"/>
      <c r="H78" s="110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369"/>
      <c r="U78" s="126"/>
      <c r="V78" s="110"/>
      <c r="W78" s="370"/>
      <c r="X78" s="371"/>
    </row>
    <row r="79" spans="1:24" ht="215.25" customHeight="1">
      <c r="A79" s="101"/>
      <c r="B79" s="105"/>
      <c r="C79" s="583"/>
      <c r="D79" s="597"/>
      <c r="E79" s="93" t="s">
        <v>431</v>
      </c>
      <c r="F79" s="127"/>
      <c r="G79" s="107"/>
      <c r="H79" s="110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369"/>
      <c r="U79" s="126" t="s">
        <v>433</v>
      </c>
      <c r="V79" s="110"/>
      <c r="W79" s="370"/>
      <c r="X79" s="371"/>
    </row>
    <row r="80" spans="1:24" ht="207" customHeight="1">
      <c r="A80" s="101"/>
      <c r="B80" s="105"/>
      <c r="C80" s="583"/>
      <c r="D80" s="597"/>
      <c r="E80" s="93" t="s">
        <v>432</v>
      </c>
      <c r="F80" s="127"/>
      <c r="G80" s="107"/>
      <c r="H80" s="110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369"/>
      <c r="U80" s="126" t="s">
        <v>433</v>
      </c>
      <c r="V80" s="110"/>
      <c r="W80" s="370"/>
      <c r="X80" s="371"/>
    </row>
    <row r="81" spans="1:24" ht="117.75" customHeight="1">
      <c r="A81" s="101"/>
      <c r="B81" s="105"/>
      <c r="C81" s="583"/>
      <c r="D81" s="597"/>
      <c r="E81" s="93" t="s">
        <v>490</v>
      </c>
      <c r="F81" s="127"/>
      <c r="G81" s="107"/>
      <c r="H81" s="110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369"/>
      <c r="U81" s="126" t="s">
        <v>491</v>
      </c>
      <c r="V81" s="110">
        <v>30000</v>
      </c>
      <c r="W81" s="370"/>
      <c r="X81" s="371"/>
    </row>
    <row r="82" spans="1:24" ht="121.2">
      <c r="A82" s="101"/>
      <c r="B82" s="105"/>
      <c r="C82" s="583"/>
      <c r="D82" s="597"/>
      <c r="E82" s="93" t="s">
        <v>497</v>
      </c>
      <c r="F82" s="127"/>
      <c r="G82" s="107"/>
      <c r="H82" s="110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369"/>
      <c r="U82" s="126" t="s">
        <v>498</v>
      </c>
      <c r="V82" s="110">
        <v>200000</v>
      </c>
      <c r="W82" s="370"/>
      <c r="X82" s="371"/>
    </row>
    <row r="83" spans="1:24" ht="126.75" customHeight="1">
      <c r="A83" s="101"/>
      <c r="B83" s="105"/>
      <c r="C83" s="583"/>
      <c r="D83" s="597"/>
      <c r="E83" s="93" t="s">
        <v>510</v>
      </c>
      <c r="F83" s="127"/>
      <c r="G83" s="107"/>
      <c r="H83" s="110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369"/>
      <c r="U83" s="126" t="s">
        <v>251</v>
      </c>
      <c r="V83" s="110">
        <v>300000</v>
      </c>
      <c r="W83" s="370"/>
      <c r="X83" s="371"/>
    </row>
    <row r="84" spans="1:24" ht="150" customHeight="1">
      <c r="A84" s="101"/>
      <c r="B84" s="105"/>
      <c r="C84" s="584"/>
      <c r="D84" s="598"/>
      <c r="E84" s="93" t="s">
        <v>511</v>
      </c>
      <c r="F84" s="127"/>
      <c r="G84" s="107"/>
      <c r="H84" s="110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369"/>
      <c r="U84" s="126" t="s">
        <v>251</v>
      </c>
      <c r="V84" s="110">
        <v>60000</v>
      </c>
      <c r="W84" s="370"/>
      <c r="X84" s="371"/>
    </row>
    <row r="85" spans="1:24" ht="74.25" customHeight="1">
      <c r="A85" s="101"/>
      <c r="B85" s="105"/>
      <c r="C85" s="402" t="s">
        <v>9</v>
      </c>
      <c r="I85" s="378"/>
      <c r="J85" s="378"/>
      <c r="K85" s="378"/>
      <c r="L85" s="378"/>
      <c r="M85" s="378"/>
      <c r="N85" s="378"/>
      <c r="O85" s="378"/>
      <c r="P85" s="378"/>
      <c r="Q85" s="378"/>
      <c r="R85" s="378"/>
      <c r="S85" s="378"/>
      <c r="T85" s="378"/>
      <c r="U85" s="379"/>
      <c r="V85" s="98">
        <f>SUM(V14:V84)</f>
        <v>3968640</v>
      </c>
    </row>
    <row r="86" spans="1:24" ht="64.5" customHeight="1">
      <c r="A86" s="101"/>
      <c r="B86" s="105"/>
      <c r="C86" s="402" t="s">
        <v>10</v>
      </c>
      <c r="I86" s="378"/>
      <c r="J86" s="378"/>
      <c r="K86" s="378"/>
      <c r="L86" s="378"/>
      <c r="M86" s="378"/>
      <c r="N86" s="378"/>
      <c r="O86" s="378"/>
      <c r="P86" s="378"/>
      <c r="Q86" s="378"/>
      <c r="R86" s="378"/>
      <c r="S86" s="378"/>
      <c r="T86" s="378"/>
      <c r="U86" s="379"/>
      <c r="V86" s="191">
        <v>64</v>
      </c>
    </row>
    <row r="87" spans="1:24" ht="64.5" customHeight="1">
      <c r="V87" s="398"/>
    </row>
  </sheetData>
  <mergeCells count="21">
    <mergeCell ref="X57:X59"/>
    <mergeCell ref="W23:W27"/>
    <mergeCell ref="U15:U22"/>
    <mergeCell ref="D45:D48"/>
    <mergeCell ref="D49:D53"/>
    <mergeCell ref="D54:D71"/>
    <mergeCell ref="E1:W1"/>
    <mergeCell ref="F9:F11"/>
    <mergeCell ref="G9:G11"/>
    <mergeCell ref="H9:H11"/>
    <mergeCell ref="C14:C84"/>
    <mergeCell ref="C9:C11"/>
    <mergeCell ref="E9:E11"/>
    <mergeCell ref="I9:T9"/>
    <mergeCell ref="W9:W11"/>
    <mergeCell ref="I10:T10"/>
    <mergeCell ref="V9:V11"/>
    <mergeCell ref="U9:U10"/>
    <mergeCell ref="D9:D11"/>
    <mergeCell ref="D72:D84"/>
    <mergeCell ref="D31:D44"/>
  </mergeCells>
  <pageMargins left="0.23622047244094491" right="0.23622047244094491" top="0.74803149606299213" bottom="0.74803149606299213" header="0.31496062992125984" footer="0.31496062992125984"/>
  <pageSetup paperSize="8" scale="32" fitToHeight="0" orientation="landscape" r:id="rId1"/>
  <headerFooter>
    <oddFooter>&amp;R&amp;"TH SarabunIT๙,ธรรมดา"&amp;18&amp;A | หน้า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53"/>
  <sheetViews>
    <sheetView view="pageBreakPreview" topLeftCell="D1" zoomScale="24" zoomScaleNormal="30" zoomScaleSheetLayoutView="24" workbookViewId="0">
      <pane ySplit="9" topLeftCell="A43" activePane="bottomLeft" state="frozen"/>
      <selection activeCell="D1" sqref="D1"/>
      <selection pane="bottomLeft" activeCell="X48" sqref="X48"/>
    </sheetView>
  </sheetViews>
  <sheetFormatPr defaultColWidth="9.109375" defaultRowHeight="61.5" customHeight="1"/>
  <cols>
    <col min="1" max="1" width="29" style="104" hidden="1" customWidth="1"/>
    <col min="2" max="2" width="29.109375" style="104" hidden="1" customWidth="1"/>
    <col min="3" max="3" width="32.5546875" style="104" hidden="1" customWidth="1"/>
    <col min="4" max="4" width="49.6640625" style="104" customWidth="1"/>
    <col min="5" max="5" width="82" style="104" customWidth="1"/>
    <col min="6" max="6" width="149.33203125" style="104" customWidth="1"/>
    <col min="7" max="7" width="102.109375" style="104" hidden="1" customWidth="1"/>
    <col min="8" max="8" width="40.33203125" style="104" hidden="1" customWidth="1"/>
    <col min="9" max="9" width="33.109375" style="294" hidden="1" customWidth="1"/>
    <col min="10" max="21" width="15.5546875" style="104" customWidth="1"/>
    <col min="22" max="22" width="64.44140625" style="104" customWidth="1"/>
    <col min="23" max="23" width="36.5546875" style="104" customWidth="1"/>
    <col min="24" max="24" width="42.88671875" style="294" customWidth="1"/>
    <col min="25" max="25" width="33.33203125" style="104" customWidth="1"/>
    <col min="26" max="26" width="28.33203125" style="104" customWidth="1"/>
    <col min="27" max="27" width="9.109375" style="104"/>
    <col min="28" max="28" width="25.33203125" style="104" customWidth="1"/>
    <col min="29" max="29" width="22.44140625" style="104" bestFit="1" customWidth="1"/>
    <col min="30" max="16384" width="9.109375" style="104"/>
  </cols>
  <sheetData>
    <row r="1" spans="1:28" ht="72" customHeight="1">
      <c r="D1" s="607" t="s">
        <v>46</v>
      </c>
      <c r="E1" s="607"/>
      <c r="F1" s="607"/>
      <c r="G1" s="607"/>
    </row>
    <row r="2" spans="1:28" ht="72" customHeight="1">
      <c r="D2" s="183" t="s">
        <v>99</v>
      </c>
      <c r="E2" s="291"/>
      <c r="F2" s="291"/>
      <c r="G2" s="291"/>
    </row>
    <row r="3" spans="1:28" ht="72" customHeight="1">
      <c r="D3" s="183" t="s">
        <v>75</v>
      </c>
      <c r="E3" s="184" t="s">
        <v>100</v>
      </c>
      <c r="F3" s="291"/>
      <c r="H3" s="294"/>
      <c r="I3" s="104"/>
      <c r="W3" s="294"/>
      <c r="X3" s="104"/>
    </row>
    <row r="4" spans="1:28" ht="72" customHeight="1">
      <c r="D4" s="183" t="s">
        <v>14</v>
      </c>
      <c r="E4" s="184" t="s">
        <v>101</v>
      </c>
      <c r="F4" s="291"/>
      <c r="H4" s="294"/>
      <c r="I4" s="104"/>
      <c r="W4" s="294"/>
      <c r="X4" s="104"/>
    </row>
    <row r="5" spans="1:28" ht="72" customHeight="1">
      <c r="D5" s="183"/>
      <c r="E5" s="184" t="s">
        <v>102</v>
      </c>
      <c r="F5" s="291"/>
      <c r="H5" s="294"/>
      <c r="I5" s="104"/>
      <c r="W5" s="294"/>
      <c r="X5" s="104"/>
    </row>
    <row r="6" spans="1:28" ht="72" customHeight="1">
      <c r="D6" s="361"/>
      <c r="E6" s="184" t="s">
        <v>103</v>
      </c>
      <c r="F6" s="361"/>
      <c r="H6" s="294"/>
      <c r="I6" s="104"/>
      <c r="W6" s="294"/>
      <c r="X6" s="104"/>
    </row>
    <row r="7" spans="1:28" s="385" customFormat="1" ht="61.5" customHeight="1">
      <c r="A7" s="600" t="s">
        <v>16</v>
      </c>
      <c r="B7" s="600" t="s">
        <v>15</v>
      </c>
      <c r="C7" s="600" t="s">
        <v>14</v>
      </c>
      <c r="D7" s="601" t="s">
        <v>13</v>
      </c>
      <c r="E7" s="604" t="s">
        <v>220</v>
      </c>
      <c r="F7" s="604" t="s">
        <v>205</v>
      </c>
      <c r="G7" s="604" t="s">
        <v>127</v>
      </c>
      <c r="H7" s="604" t="s">
        <v>1</v>
      </c>
      <c r="I7" s="604" t="s">
        <v>134</v>
      </c>
      <c r="J7" s="611" t="s">
        <v>3</v>
      </c>
      <c r="K7" s="612"/>
      <c r="L7" s="612"/>
      <c r="M7" s="612"/>
      <c r="N7" s="612"/>
      <c r="O7" s="612"/>
      <c r="P7" s="612"/>
      <c r="Q7" s="612"/>
      <c r="R7" s="612"/>
      <c r="S7" s="612"/>
      <c r="T7" s="612"/>
      <c r="U7" s="613"/>
      <c r="V7" s="604" t="s">
        <v>4</v>
      </c>
      <c r="W7" s="604" t="s">
        <v>1</v>
      </c>
      <c r="X7" s="604" t="s">
        <v>134</v>
      </c>
      <c r="Y7" s="608" t="s">
        <v>136</v>
      </c>
    </row>
    <row r="8" spans="1:28" s="385" customFormat="1" ht="61.5" customHeight="1">
      <c r="A8" s="600"/>
      <c r="B8" s="600"/>
      <c r="C8" s="600"/>
      <c r="D8" s="602"/>
      <c r="E8" s="605"/>
      <c r="F8" s="605"/>
      <c r="G8" s="605"/>
      <c r="H8" s="605"/>
      <c r="I8" s="605"/>
      <c r="J8" s="611" t="s">
        <v>160</v>
      </c>
      <c r="K8" s="612"/>
      <c r="L8" s="612"/>
      <c r="M8" s="612"/>
      <c r="N8" s="612"/>
      <c r="O8" s="612"/>
      <c r="P8" s="612"/>
      <c r="Q8" s="612"/>
      <c r="R8" s="612"/>
      <c r="S8" s="612"/>
      <c r="T8" s="612"/>
      <c r="U8" s="613"/>
      <c r="V8" s="606"/>
      <c r="W8" s="605"/>
      <c r="X8" s="605"/>
      <c r="Y8" s="609"/>
    </row>
    <row r="9" spans="1:28" ht="61.5" customHeight="1">
      <c r="A9" s="600"/>
      <c r="B9" s="600"/>
      <c r="C9" s="600"/>
      <c r="D9" s="603"/>
      <c r="E9" s="606"/>
      <c r="F9" s="606"/>
      <c r="G9" s="606"/>
      <c r="H9" s="606"/>
      <c r="I9" s="606"/>
      <c r="J9" s="396" t="s">
        <v>161</v>
      </c>
      <c r="K9" s="396" t="s">
        <v>162</v>
      </c>
      <c r="L9" s="396" t="s">
        <v>163</v>
      </c>
      <c r="M9" s="396" t="s">
        <v>164</v>
      </c>
      <c r="N9" s="396" t="s">
        <v>165</v>
      </c>
      <c r="O9" s="396" t="s">
        <v>166</v>
      </c>
      <c r="P9" s="396" t="s">
        <v>167</v>
      </c>
      <c r="Q9" s="396" t="s">
        <v>168</v>
      </c>
      <c r="R9" s="396" t="s">
        <v>169</v>
      </c>
      <c r="S9" s="396" t="s">
        <v>170</v>
      </c>
      <c r="T9" s="396" t="s">
        <v>171</v>
      </c>
      <c r="U9" s="396" t="s">
        <v>172</v>
      </c>
      <c r="V9" s="397" t="s">
        <v>222</v>
      </c>
      <c r="W9" s="606"/>
      <c r="X9" s="606"/>
      <c r="Y9" s="610"/>
    </row>
    <row r="10" spans="1:28" ht="408.75" hidden="1" customHeight="1">
      <c r="A10" s="386" t="s">
        <v>38</v>
      </c>
      <c r="B10" s="88" t="s">
        <v>39</v>
      </c>
      <c r="C10" s="387" t="s">
        <v>40</v>
      </c>
      <c r="D10" s="388" t="s">
        <v>41</v>
      </c>
      <c r="E10" s="87"/>
      <c r="F10" s="87"/>
      <c r="G10" s="129"/>
      <c r="H10" s="129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89"/>
      <c r="W10" s="87"/>
      <c r="X10" s="132"/>
      <c r="Y10" s="130"/>
    </row>
    <row r="11" spans="1:28" ht="76.5" customHeight="1">
      <c r="A11" s="389"/>
      <c r="B11" s="390"/>
      <c r="C11" s="391"/>
      <c r="D11" s="582" t="s">
        <v>41</v>
      </c>
      <c r="E11" s="596" t="s">
        <v>175</v>
      </c>
      <c r="F11" s="86" t="s">
        <v>742</v>
      </c>
      <c r="G11" s="109"/>
      <c r="H11" s="109"/>
      <c r="I11" s="109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497" t="s">
        <v>206</v>
      </c>
      <c r="W11" s="497" t="s">
        <v>256</v>
      </c>
      <c r="X11" s="614"/>
      <c r="Y11" s="492"/>
      <c r="AB11" s="392"/>
    </row>
    <row r="12" spans="1:28" ht="76.5" customHeight="1">
      <c r="A12" s="389"/>
      <c r="B12" s="390"/>
      <c r="C12" s="391"/>
      <c r="D12" s="583"/>
      <c r="E12" s="597"/>
      <c r="F12" s="86" t="s">
        <v>743</v>
      </c>
      <c r="G12" s="109"/>
      <c r="H12" s="109"/>
      <c r="I12" s="109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574"/>
      <c r="W12" s="574"/>
      <c r="X12" s="615"/>
      <c r="Y12" s="599"/>
      <c r="AB12" s="392"/>
    </row>
    <row r="13" spans="1:28" ht="138.75" customHeight="1">
      <c r="A13" s="389"/>
      <c r="B13" s="390"/>
      <c r="C13" s="391"/>
      <c r="D13" s="583"/>
      <c r="E13" s="597"/>
      <c r="F13" s="86" t="s">
        <v>744</v>
      </c>
      <c r="G13" s="109"/>
      <c r="H13" s="109"/>
      <c r="I13" s="109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574"/>
      <c r="W13" s="574"/>
      <c r="X13" s="616"/>
      <c r="Y13" s="493"/>
      <c r="AB13" s="392"/>
    </row>
    <row r="14" spans="1:28" ht="71.25" customHeight="1">
      <c r="A14" s="389"/>
      <c r="B14" s="390"/>
      <c r="C14" s="391"/>
      <c r="D14" s="583"/>
      <c r="E14" s="598"/>
      <c r="F14" s="86" t="s">
        <v>745</v>
      </c>
      <c r="G14" s="109"/>
      <c r="H14" s="109"/>
      <c r="I14" s="109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498"/>
      <c r="W14" s="498"/>
      <c r="X14" s="118">
        <v>338000</v>
      </c>
      <c r="Y14" s="130"/>
      <c r="AB14" s="392"/>
    </row>
    <row r="15" spans="1:28" ht="409.5" customHeight="1">
      <c r="A15" s="389"/>
      <c r="B15" s="390"/>
      <c r="C15" s="391"/>
      <c r="D15" s="583"/>
      <c r="E15" s="596" t="s">
        <v>219</v>
      </c>
      <c r="F15" s="86" t="s">
        <v>746</v>
      </c>
      <c r="G15" s="109"/>
      <c r="H15" s="109"/>
      <c r="I15" s="109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89" t="s">
        <v>245</v>
      </c>
      <c r="W15" s="91"/>
      <c r="X15" s="109"/>
      <c r="Y15" s="97"/>
      <c r="AB15" s="392"/>
    </row>
    <row r="16" spans="1:28" ht="349.5" customHeight="1">
      <c r="A16" s="389"/>
      <c r="B16" s="390"/>
      <c r="C16" s="391"/>
      <c r="D16" s="583"/>
      <c r="E16" s="598"/>
      <c r="F16" s="117" t="s">
        <v>759</v>
      </c>
      <c r="G16" s="382"/>
      <c r="H16" s="180"/>
      <c r="I16" s="109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89" t="s">
        <v>251</v>
      </c>
      <c r="W16" s="91"/>
      <c r="X16" s="114">
        <v>140000</v>
      </c>
      <c r="Y16" s="97"/>
      <c r="AB16" s="392"/>
    </row>
    <row r="17" spans="1:28" ht="215.25" customHeight="1">
      <c r="A17" s="389"/>
      <c r="B17" s="390"/>
      <c r="C17" s="391"/>
      <c r="D17" s="583"/>
      <c r="E17" s="596" t="s">
        <v>219</v>
      </c>
      <c r="F17" s="113" t="s">
        <v>747</v>
      </c>
      <c r="G17" s="382"/>
      <c r="H17" s="180"/>
      <c r="I17" s="109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89" t="s">
        <v>251</v>
      </c>
      <c r="W17" s="91"/>
      <c r="X17" s="114">
        <v>200000</v>
      </c>
      <c r="Y17" s="97"/>
      <c r="AB17" s="392"/>
    </row>
    <row r="18" spans="1:28" ht="74.25" customHeight="1">
      <c r="A18" s="101"/>
      <c r="B18" s="105"/>
      <c r="C18" s="391"/>
      <c r="D18" s="583"/>
      <c r="E18" s="597"/>
      <c r="F18" s="92" t="s">
        <v>748</v>
      </c>
      <c r="G18" s="107"/>
      <c r="H18" s="106"/>
      <c r="I18" s="109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89"/>
      <c r="W18" s="106"/>
      <c r="X18" s="109"/>
      <c r="Y18" s="140"/>
    </row>
    <row r="19" spans="1:28" ht="89.25" customHeight="1">
      <c r="A19" s="101"/>
      <c r="B19" s="105"/>
      <c r="C19" s="391"/>
      <c r="D19" s="584"/>
      <c r="E19" s="598"/>
      <c r="F19" s="93" t="s">
        <v>749</v>
      </c>
      <c r="G19" s="116"/>
      <c r="H19" s="110"/>
      <c r="I19" s="109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89"/>
      <c r="W19" s="98"/>
      <c r="X19" s="109"/>
      <c r="Y19" s="140"/>
    </row>
    <row r="20" spans="1:28" ht="361.5" customHeight="1">
      <c r="A20" s="389"/>
      <c r="B20" s="390"/>
      <c r="C20" s="391"/>
      <c r="D20" s="85"/>
      <c r="E20" s="91" t="s">
        <v>173</v>
      </c>
      <c r="F20" s="92" t="s">
        <v>750</v>
      </c>
      <c r="G20" s="96"/>
      <c r="H20" s="96"/>
      <c r="I20" s="140"/>
      <c r="J20" s="94"/>
      <c r="K20" s="94"/>
      <c r="L20" s="94"/>
      <c r="M20" s="94"/>
      <c r="N20" s="94"/>
      <c r="O20" s="91"/>
      <c r="P20" s="132"/>
      <c r="Q20" s="132"/>
      <c r="R20" s="132"/>
      <c r="S20" s="132"/>
      <c r="T20" s="132"/>
      <c r="U20" s="132"/>
      <c r="V20" s="99" t="s">
        <v>244</v>
      </c>
      <c r="W20" s="99"/>
      <c r="X20" s="140"/>
      <c r="Y20" s="130"/>
      <c r="AB20" s="392"/>
    </row>
    <row r="21" spans="1:28" ht="148.5" customHeight="1">
      <c r="A21" s="389"/>
      <c r="B21" s="390"/>
      <c r="C21" s="391"/>
      <c r="D21" s="582" t="s">
        <v>273</v>
      </c>
      <c r="E21" s="596" t="s">
        <v>132</v>
      </c>
      <c r="F21" s="88" t="s">
        <v>751</v>
      </c>
      <c r="G21" s="96" t="s">
        <v>131</v>
      </c>
      <c r="H21" s="497" t="s">
        <v>11</v>
      </c>
      <c r="I21" s="492" t="s">
        <v>217</v>
      </c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497" t="s">
        <v>7</v>
      </c>
      <c r="W21" s="497" t="s">
        <v>11</v>
      </c>
      <c r="X21" s="492" t="s">
        <v>280</v>
      </c>
      <c r="Y21" s="492" t="s">
        <v>230</v>
      </c>
      <c r="AA21" s="392"/>
      <c r="AB21" s="392"/>
    </row>
    <row r="22" spans="1:28" ht="381" customHeight="1">
      <c r="A22" s="389"/>
      <c r="B22" s="390"/>
      <c r="C22" s="391"/>
      <c r="D22" s="583"/>
      <c r="E22" s="597"/>
      <c r="F22" s="89" t="s">
        <v>232</v>
      </c>
      <c r="G22" s="96"/>
      <c r="H22" s="574"/>
      <c r="I22" s="599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574"/>
      <c r="W22" s="574"/>
      <c r="X22" s="599"/>
      <c r="Y22" s="599"/>
      <c r="AA22" s="392"/>
      <c r="AB22" s="392"/>
    </row>
    <row r="23" spans="1:28" ht="336" customHeight="1">
      <c r="A23" s="389"/>
      <c r="B23" s="390"/>
      <c r="C23" s="391"/>
      <c r="D23" s="124"/>
      <c r="E23" s="598"/>
      <c r="F23" s="90" t="s">
        <v>231</v>
      </c>
      <c r="G23" s="96"/>
      <c r="H23" s="498"/>
      <c r="I23" s="493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498"/>
      <c r="W23" s="498"/>
      <c r="X23" s="493"/>
      <c r="Y23" s="493"/>
      <c r="AA23" s="392"/>
      <c r="AB23" s="392"/>
    </row>
    <row r="24" spans="1:28" ht="387.75" customHeight="1">
      <c r="A24" s="389"/>
      <c r="B24" s="390"/>
      <c r="C24" s="391" t="s">
        <v>42</v>
      </c>
      <c r="D24" s="388" t="s">
        <v>274</v>
      </c>
      <c r="E24" s="91" t="s">
        <v>133</v>
      </c>
      <c r="F24" s="88" t="s">
        <v>760</v>
      </c>
      <c r="G24" s="96" t="s">
        <v>126</v>
      </c>
      <c r="H24" s="96" t="s">
        <v>44</v>
      </c>
      <c r="I24" s="94" t="s">
        <v>218</v>
      </c>
      <c r="J24" s="94"/>
      <c r="K24" s="94"/>
      <c r="L24" s="94"/>
      <c r="M24" s="94"/>
      <c r="N24" s="94"/>
      <c r="O24" s="91"/>
      <c r="P24" s="132"/>
      <c r="Q24" s="132"/>
      <c r="R24" s="132"/>
      <c r="S24" s="132"/>
      <c r="T24" s="132"/>
      <c r="U24" s="132"/>
      <c r="V24" s="99" t="s">
        <v>104</v>
      </c>
      <c r="W24" s="99" t="s">
        <v>44</v>
      </c>
      <c r="X24" s="115" t="s">
        <v>281</v>
      </c>
      <c r="Y24" s="130" t="s">
        <v>230</v>
      </c>
      <c r="AB24" s="392"/>
    </row>
    <row r="25" spans="1:28" ht="361.5" customHeight="1">
      <c r="A25" s="389"/>
      <c r="B25" s="390"/>
      <c r="C25" s="391"/>
      <c r="D25" s="85" t="s">
        <v>275</v>
      </c>
      <c r="E25" s="91" t="s">
        <v>173</v>
      </c>
      <c r="F25" s="92" t="s">
        <v>752</v>
      </c>
      <c r="G25" s="383"/>
      <c r="H25" s="129"/>
      <c r="I25" s="393"/>
      <c r="J25" s="94"/>
      <c r="K25" s="94"/>
      <c r="L25" s="94"/>
      <c r="M25" s="94"/>
      <c r="N25" s="94"/>
      <c r="O25" s="91"/>
      <c r="P25" s="132"/>
      <c r="Q25" s="132"/>
      <c r="R25" s="132"/>
      <c r="S25" s="132"/>
      <c r="T25" s="132"/>
      <c r="U25" s="97"/>
      <c r="V25" s="99" t="s">
        <v>206</v>
      </c>
      <c r="W25" s="99" t="s">
        <v>256</v>
      </c>
      <c r="X25" s="140"/>
      <c r="Y25" s="130"/>
      <c r="AB25" s="392"/>
    </row>
    <row r="26" spans="1:28" ht="317.25" customHeight="1">
      <c r="A26" s="101"/>
      <c r="B26" s="105"/>
      <c r="C26" s="128"/>
      <c r="D26" s="583" t="s">
        <v>275</v>
      </c>
      <c r="E26" s="86"/>
      <c r="F26" s="92" t="s">
        <v>753</v>
      </c>
      <c r="G26" s="107"/>
      <c r="H26" s="110"/>
      <c r="I26" s="112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V26" s="129"/>
      <c r="W26" s="99"/>
      <c r="X26" s="103">
        <v>1624800</v>
      </c>
      <c r="Y26" s="99"/>
    </row>
    <row r="27" spans="1:28" ht="409.6" customHeight="1">
      <c r="A27" s="389"/>
      <c r="B27" s="390"/>
      <c r="C27" s="391"/>
      <c r="D27" s="583"/>
      <c r="E27" s="596" t="s">
        <v>174</v>
      </c>
      <c r="F27" s="92" t="s">
        <v>754</v>
      </c>
      <c r="G27" s="96"/>
      <c r="H27" s="96"/>
      <c r="I27" s="187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497" t="s">
        <v>206</v>
      </c>
      <c r="W27" s="497" t="s">
        <v>256</v>
      </c>
      <c r="X27" s="187"/>
      <c r="Y27" s="130"/>
      <c r="AB27" s="392"/>
    </row>
    <row r="28" spans="1:28" ht="102.75" customHeight="1">
      <c r="A28" s="389"/>
      <c r="B28" s="390"/>
      <c r="C28" s="391"/>
      <c r="D28" s="583"/>
      <c r="E28" s="597"/>
      <c r="F28" s="92" t="s">
        <v>755</v>
      </c>
      <c r="G28" s="96"/>
      <c r="H28" s="96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574"/>
      <c r="W28" s="574"/>
      <c r="X28" s="94"/>
      <c r="Y28" s="130"/>
      <c r="AB28" s="392"/>
    </row>
    <row r="29" spans="1:28" ht="78" customHeight="1">
      <c r="A29" s="389"/>
      <c r="B29" s="390"/>
      <c r="C29" s="391"/>
      <c r="D29" s="583"/>
      <c r="E29" s="597"/>
      <c r="F29" s="92" t="s">
        <v>756</v>
      </c>
      <c r="G29" s="96"/>
      <c r="H29" s="96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574"/>
      <c r="W29" s="574"/>
      <c r="X29" s="94"/>
      <c r="Y29" s="130"/>
      <c r="AB29" s="392"/>
    </row>
    <row r="30" spans="1:28" ht="136.5" customHeight="1">
      <c r="A30" s="389"/>
      <c r="B30" s="390"/>
      <c r="C30" s="391"/>
      <c r="D30" s="583"/>
      <c r="E30" s="597"/>
      <c r="F30" s="92" t="s">
        <v>757</v>
      </c>
      <c r="G30" s="96"/>
      <c r="H30" s="96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574"/>
      <c r="W30" s="574"/>
      <c r="X30" s="94"/>
      <c r="Y30" s="130"/>
      <c r="AB30" s="392"/>
    </row>
    <row r="31" spans="1:28" ht="131.25" customHeight="1">
      <c r="A31" s="389"/>
      <c r="B31" s="390"/>
      <c r="C31" s="391"/>
      <c r="D31" s="583"/>
      <c r="E31" s="598"/>
      <c r="F31" s="93" t="s">
        <v>712</v>
      </c>
      <c r="G31" s="96"/>
      <c r="H31" s="96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498"/>
      <c r="W31" s="498"/>
      <c r="X31" s="94"/>
      <c r="Y31" s="130"/>
      <c r="AB31" s="392"/>
    </row>
    <row r="32" spans="1:28" ht="317.25" customHeight="1">
      <c r="A32" s="101"/>
      <c r="B32" s="105"/>
      <c r="C32" s="128"/>
      <c r="D32" s="583"/>
      <c r="E32" s="117" t="s">
        <v>237</v>
      </c>
      <c r="F32" s="92" t="s">
        <v>758</v>
      </c>
      <c r="G32" s="107"/>
      <c r="H32" s="110"/>
      <c r="I32" s="112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40"/>
      <c r="V32" s="111" t="s">
        <v>159</v>
      </c>
      <c r="W32" s="99" t="s">
        <v>226</v>
      </c>
      <c r="X32" s="384" t="s">
        <v>252</v>
      </c>
      <c r="Y32" s="99" t="s">
        <v>240</v>
      </c>
    </row>
    <row r="33" spans="1:25" ht="268.5" customHeight="1">
      <c r="A33" s="101"/>
      <c r="B33" s="105"/>
      <c r="C33" s="128"/>
      <c r="D33" s="583"/>
      <c r="E33" s="545" t="s">
        <v>276</v>
      </c>
      <c r="F33" s="92" t="s">
        <v>727</v>
      </c>
      <c r="G33" s="107"/>
      <c r="H33" s="110"/>
      <c r="I33" s="112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40"/>
      <c r="V33" s="99" t="s">
        <v>251</v>
      </c>
      <c r="W33" s="99"/>
      <c r="X33" s="103">
        <v>200000</v>
      </c>
      <c r="Y33" s="99"/>
    </row>
    <row r="34" spans="1:25" ht="182.25" customHeight="1">
      <c r="A34" s="101"/>
      <c r="B34" s="105"/>
      <c r="C34" s="128"/>
      <c r="D34" s="583"/>
      <c r="E34" s="546"/>
      <c r="F34" s="93" t="s">
        <v>728</v>
      </c>
      <c r="G34" s="134"/>
      <c r="H34" s="134"/>
      <c r="I34" s="99"/>
      <c r="J34" s="134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305" t="s">
        <v>513</v>
      </c>
      <c r="W34" s="99"/>
      <c r="X34" s="103"/>
      <c r="Y34" s="99"/>
    </row>
    <row r="35" spans="1:25" ht="204.75" customHeight="1">
      <c r="A35" s="101"/>
      <c r="B35" s="105"/>
      <c r="C35" s="128"/>
      <c r="D35" s="583"/>
      <c r="E35" s="546"/>
      <c r="F35" s="93" t="s">
        <v>729</v>
      </c>
      <c r="G35" s="134"/>
      <c r="H35" s="134"/>
      <c r="I35" s="99"/>
      <c r="J35" s="134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506" t="s">
        <v>520</v>
      </c>
      <c r="W35" s="99"/>
      <c r="X35" s="103"/>
      <c r="Y35" s="99"/>
    </row>
    <row r="36" spans="1:25" ht="141" customHeight="1">
      <c r="A36" s="101"/>
      <c r="B36" s="105"/>
      <c r="C36" s="128"/>
      <c r="D36" s="583"/>
      <c r="E36" s="546"/>
      <c r="F36" s="93" t="s">
        <v>730</v>
      </c>
      <c r="G36" s="134"/>
      <c r="H36" s="134"/>
      <c r="I36" s="99"/>
      <c r="J36" s="134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501"/>
      <c r="W36" s="99"/>
      <c r="X36" s="103"/>
      <c r="Y36" s="99"/>
    </row>
    <row r="37" spans="1:25" ht="181.8">
      <c r="A37" s="101"/>
      <c r="B37" s="105"/>
      <c r="C37" s="128"/>
      <c r="D37" s="583"/>
      <c r="E37" s="546"/>
      <c r="F37" s="93" t="s">
        <v>731</v>
      </c>
      <c r="G37" s="134"/>
      <c r="H37" s="134"/>
      <c r="I37" s="99"/>
      <c r="J37" s="134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501"/>
      <c r="W37" s="99"/>
      <c r="X37" s="103"/>
      <c r="Y37" s="99"/>
    </row>
    <row r="38" spans="1:25" ht="163.5" customHeight="1">
      <c r="A38" s="101"/>
      <c r="B38" s="105"/>
      <c r="C38" s="128"/>
      <c r="D38" s="583"/>
      <c r="E38" s="546"/>
      <c r="F38" s="93" t="s">
        <v>732</v>
      </c>
      <c r="G38" s="134"/>
      <c r="H38" s="134"/>
      <c r="I38" s="99"/>
      <c r="J38" s="134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501"/>
      <c r="W38" s="99"/>
      <c r="X38" s="103"/>
      <c r="Y38" s="99"/>
    </row>
    <row r="39" spans="1:25" ht="133.5" customHeight="1">
      <c r="A39" s="101"/>
      <c r="B39" s="105"/>
      <c r="C39" s="128"/>
      <c r="D39" s="583"/>
      <c r="E39" s="546"/>
      <c r="F39" s="93" t="s">
        <v>733</v>
      </c>
      <c r="G39" s="134"/>
      <c r="H39" s="134"/>
      <c r="I39" s="99"/>
      <c r="J39" s="134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501"/>
      <c r="W39" s="99"/>
      <c r="X39" s="103"/>
      <c r="Y39" s="99"/>
    </row>
    <row r="40" spans="1:25" ht="99.9" customHeight="1">
      <c r="A40" s="101"/>
      <c r="B40" s="105"/>
      <c r="C40" s="128"/>
      <c r="D40" s="583"/>
      <c r="E40" s="546"/>
      <c r="F40" s="93" t="s">
        <v>734</v>
      </c>
      <c r="G40" s="134"/>
      <c r="H40" s="134"/>
      <c r="I40" s="99"/>
      <c r="J40" s="134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502"/>
      <c r="W40" s="99"/>
      <c r="X40" s="103"/>
      <c r="Y40" s="99"/>
    </row>
    <row r="41" spans="1:25" ht="178.5" customHeight="1">
      <c r="A41" s="101"/>
      <c r="B41" s="105"/>
      <c r="C41" s="128"/>
      <c r="D41" s="584"/>
      <c r="E41" s="546"/>
      <c r="F41" s="92" t="s">
        <v>735</v>
      </c>
      <c r="G41" s="107"/>
      <c r="H41" s="110"/>
      <c r="I41" s="112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40"/>
      <c r="V41" s="87"/>
      <c r="W41" s="99"/>
      <c r="X41" s="103">
        <v>160000</v>
      </c>
      <c r="Y41" s="99"/>
    </row>
    <row r="42" spans="1:25" ht="317.25" customHeight="1">
      <c r="A42" s="101"/>
      <c r="B42" s="105"/>
      <c r="C42" s="128"/>
      <c r="D42" s="85" t="s">
        <v>275</v>
      </c>
      <c r="E42" s="546"/>
      <c r="F42" s="92" t="s">
        <v>736</v>
      </c>
      <c r="G42" s="107"/>
      <c r="H42" s="110"/>
      <c r="I42" s="112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40"/>
      <c r="V42" s="129"/>
      <c r="W42" s="99"/>
      <c r="X42" s="103"/>
      <c r="Y42" s="99"/>
    </row>
    <row r="43" spans="1:25" ht="283.5" customHeight="1">
      <c r="A43" s="101"/>
      <c r="B43" s="105"/>
      <c r="C43" s="128"/>
      <c r="D43" s="617"/>
      <c r="E43" s="546"/>
      <c r="F43" s="92" t="s">
        <v>737</v>
      </c>
      <c r="G43" s="107"/>
      <c r="H43" s="110"/>
      <c r="I43" s="112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40"/>
      <c r="V43" s="129"/>
      <c r="W43" s="99"/>
      <c r="X43" s="103"/>
      <c r="Y43" s="99"/>
    </row>
    <row r="44" spans="1:25" ht="174.75" customHeight="1">
      <c r="A44" s="101"/>
      <c r="B44" s="105"/>
      <c r="C44" s="128"/>
      <c r="D44" s="617"/>
      <c r="E44" s="546"/>
      <c r="F44" s="92" t="s">
        <v>738</v>
      </c>
      <c r="G44" s="107"/>
      <c r="H44" s="110"/>
      <c r="I44" s="112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40"/>
      <c r="V44" s="129"/>
      <c r="W44" s="99"/>
      <c r="X44" s="103"/>
      <c r="Y44" s="99"/>
    </row>
    <row r="45" spans="1:25" ht="193.5" customHeight="1">
      <c r="A45" s="101"/>
      <c r="B45" s="105"/>
      <c r="C45" s="128"/>
      <c r="D45" s="617"/>
      <c r="E45" s="546"/>
      <c r="F45" s="92" t="s">
        <v>739</v>
      </c>
      <c r="G45" s="107"/>
      <c r="H45" s="110"/>
      <c r="I45" s="112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40"/>
      <c r="V45" s="129"/>
      <c r="W45" s="99"/>
      <c r="X45" s="103"/>
      <c r="Y45" s="99"/>
    </row>
    <row r="46" spans="1:25" ht="208.5" customHeight="1">
      <c r="A46" s="101"/>
      <c r="B46" s="105"/>
      <c r="C46" s="128"/>
      <c r="D46" s="617"/>
      <c r="E46" s="546"/>
      <c r="F46" s="92" t="s">
        <v>740</v>
      </c>
      <c r="G46" s="107"/>
      <c r="H46" s="110"/>
      <c r="I46" s="112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40"/>
      <c r="V46" s="129"/>
      <c r="W46" s="99"/>
      <c r="X46" s="103"/>
      <c r="Y46" s="99"/>
    </row>
    <row r="47" spans="1:25" ht="287.25" customHeight="1">
      <c r="A47" s="101"/>
      <c r="B47" s="105"/>
      <c r="C47" s="128"/>
      <c r="D47" s="618"/>
      <c r="E47" s="619"/>
      <c r="F47" s="92" t="s">
        <v>741</v>
      </c>
      <c r="G47" s="107"/>
      <c r="H47" s="110"/>
      <c r="I47" s="112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40"/>
      <c r="V47" s="129"/>
      <c r="W47" s="99"/>
      <c r="X47" s="103"/>
      <c r="Y47" s="99"/>
    </row>
    <row r="48" spans="1:25" ht="61.5" customHeight="1">
      <c r="A48" s="140"/>
      <c r="B48" s="140"/>
      <c r="C48" s="140"/>
      <c r="D48" s="403" t="s">
        <v>9</v>
      </c>
      <c r="E48" s="140"/>
      <c r="F48" s="188"/>
      <c r="G48" s="188"/>
      <c r="H48" s="377" t="s">
        <v>9</v>
      </c>
      <c r="I48" s="192">
        <f>SUM(I10:I24)</f>
        <v>0</v>
      </c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88"/>
      <c r="W48" s="188"/>
      <c r="X48" s="192">
        <f>SUM(X14:X47)</f>
        <v>2662800</v>
      </c>
      <c r="Y48" s="188"/>
    </row>
    <row r="49" spans="1:25" ht="61.5" customHeight="1">
      <c r="A49" s="140"/>
      <c r="B49" s="140"/>
      <c r="C49" s="140"/>
      <c r="D49" s="404" t="s">
        <v>10</v>
      </c>
      <c r="E49" s="394"/>
      <c r="F49" s="258"/>
      <c r="G49" s="258"/>
      <c r="H49" s="377" t="s">
        <v>10</v>
      </c>
      <c r="I49" s="377"/>
      <c r="J49" s="377"/>
      <c r="K49" s="377"/>
      <c r="L49" s="377"/>
      <c r="M49" s="377"/>
      <c r="N49" s="377"/>
      <c r="O49" s="258"/>
      <c r="P49" s="395"/>
      <c r="Q49" s="395"/>
      <c r="R49" s="395"/>
      <c r="S49" s="395"/>
      <c r="T49" s="395"/>
      <c r="U49" s="395"/>
      <c r="V49" s="258"/>
      <c r="W49" s="258"/>
      <c r="X49" s="377">
        <v>37</v>
      </c>
      <c r="Y49" s="258"/>
    </row>
    <row r="50" spans="1:25" ht="61.5" customHeight="1">
      <c r="H50" s="294"/>
      <c r="I50" s="104"/>
      <c r="X50" s="104"/>
    </row>
    <row r="51" spans="1:25" ht="61.5" customHeight="1">
      <c r="H51" s="294"/>
      <c r="I51" s="104"/>
      <c r="X51" s="104"/>
    </row>
    <row r="52" spans="1:25" ht="61.5" customHeight="1">
      <c r="H52" s="294"/>
      <c r="I52" s="104"/>
      <c r="X52" s="104"/>
    </row>
    <row r="53" spans="1:25" ht="61.5" customHeight="1">
      <c r="H53" s="294"/>
      <c r="I53" s="104"/>
      <c r="X53" s="104"/>
    </row>
  </sheetData>
  <sheetProtection formatColumns="0"/>
  <mergeCells count="39">
    <mergeCell ref="D43:D47"/>
    <mergeCell ref="D26:D41"/>
    <mergeCell ref="E27:E31"/>
    <mergeCell ref="V35:V40"/>
    <mergeCell ref="E33:E47"/>
    <mergeCell ref="Y7:Y9"/>
    <mergeCell ref="I7:I9"/>
    <mergeCell ref="Y21:Y23"/>
    <mergeCell ref="W21:W23"/>
    <mergeCell ref="W27:W31"/>
    <mergeCell ref="V11:V14"/>
    <mergeCell ref="W11:W14"/>
    <mergeCell ref="V27:V31"/>
    <mergeCell ref="J7:U7"/>
    <mergeCell ref="J8:U8"/>
    <mergeCell ref="X7:X9"/>
    <mergeCell ref="X21:X23"/>
    <mergeCell ref="V7:V8"/>
    <mergeCell ref="W7:W9"/>
    <mergeCell ref="X11:X13"/>
    <mergeCell ref="Y11:Y13"/>
    <mergeCell ref="D1:G1"/>
    <mergeCell ref="G7:G9"/>
    <mergeCell ref="E11:E14"/>
    <mergeCell ref="E15:E16"/>
    <mergeCell ref="E21:E23"/>
    <mergeCell ref="H21:H23"/>
    <mergeCell ref="I21:I23"/>
    <mergeCell ref="V21:V23"/>
    <mergeCell ref="H7:H9"/>
    <mergeCell ref="D21:D22"/>
    <mergeCell ref="D11:D19"/>
    <mergeCell ref="E17:E19"/>
    <mergeCell ref="A7:A9"/>
    <mergeCell ref="B7:B9"/>
    <mergeCell ref="C7:C9"/>
    <mergeCell ref="D7:D9"/>
    <mergeCell ref="F7:F9"/>
    <mergeCell ref="E7:E9"/>
  </mergeCells>
  <pageMargins left="0.23622047244094491" right="0.23622047244094491" top="0.74803149606299213" bottom="0.74803149606299213" header="0.31496062992125984" footer="0.31496062992125984"/>
  <pageSetup paperSize="8" scale="31" fitToHeight="0" orientation="landscape" r:id="rId1"/>
  <headerFooter>
    <oddFooter>&amp;R&amp;"TH SarabunIT๙,ธรรมดา"&amp;18&amp;A | หน้า &amp;P</oddFooter>
  </headerFooter>
  <rowBreaks count="1" manualBreakCount="1">
    <brk id="19" min="3" max="2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"/>
  <sheetViews>
    <sheetView topLeftCell="H1" zoomScale="60" zoomScaleNormal="60" workbookViewId="0">
      <selection activeCell="S14" sqref="S14"/>
    </sheetView>
  </sheetViews>
  <sheetFormatPr defaultColWidth="8.6640625" defaultRowHeight="21"/>
  <cols>
    <col min="1" max="1" width="20.44140625" style="1" customWidth="1"/>
    <col min="2" max="2" width="12.44140625" style="1" customWidth="1"/>
    <col min="3" max="3" width="11.109375" style="1" customWidth="1"/>
    <col min="4" max="4" width="12" style="1" customWidth="1"/>
    <col min="5" max="5" width="13.5546875" style="1" customWidth="1"/>
    <col min="6" max="6" width="13.44140625" style="1" customWidth="1"/>
    <col min="7" max="7" width="10.6640625" style="1" customWidth="1"/>
    <col min="8" max="8" width="10.44140625" style="1" customWidth="1"/>
    <col min="9" max="10" width="13" style="1" customWidth="1"/>
    <col min="11" max="11" width="8.6640625" style="1"/>
    <col min="12" max="12" width="12.109375" style="1" customWidth="1"/>
    <col min="13" max="13" width="8.6640625" style="1"/>
    <col min="14" max="14" width="12.109375" style="1" customWidth="1"/>
    <col min="15" max="15" width="20.109375" style="1" customWidth="1"/>
    <col min="16" max="16" width="13.109375" style="1" customWidth="1"/>
    <col min="17" max="16384" width="8.6640625" style="1"/>
  </cols>
  <sheetData>
    <row r="1" spans="1:15">
      <c r="A1" s="2" t="s">
        <v>57</v>
      </c>
      <c r="B1" s="620" t="s">
        <v>50</v>
      </c>
      <c r="C1" s="621"/>
      <c r="D1" s="620" t="s">
        <v>51</v>
      </c>
      <c r="E1" s="621"/>
      <c r="F1" s="620" t="s">
        <v>52</v>
      </c>
      <c r="G1" s="621"/>
      <c r="H1" s="620" t="s">
        <v>53</v>
      </c>
      <c r="I1" s="621"/>
      <c r="J1" s="620" t="s">
        <v>54</v>
      </c>
      <c r="K1" s="621"/>
      <c r="L1" s="620" t="s">
        <v>55</v>
      </c>
      <c r="M1" s="621"/>
      <c r="N1" s="620" t="s">
        <v>56</v>
      </c>
      <c r="O1" s="621"/>
    </row>
    <row r="2" spans="1:15">
      <c r="A2" s="2"/>
      <c r="B2" s="3" t="s">
        <v>59</v>
      </c>
      <c r="C2" s="10" t="s">
        <v>37</v>
      </c>
      <c r="D2" s="3" t="s">
        <v>59</v>
      </c>
      <c r="E2" s="11" t="s">
        <v>37</v>
      </c>
      <c r="F2" s="3" t="s">
        <v>59</v>
      </c>
      <c r="G2" s="15" t="s">
        <v>37</v>
      </c>
      <c r="H2" s="3" t="s">
        <v>59</v>
      </c>
      <c r="I2" s="16" t="s">
        <v>37</v>
      </c>
      <c r="J2" s="3" t="s">
        <v>59</v>
      </c>
      <c r="K2" s="17" t="s">
        <v>37</v>
      </c>
      <c r="L2" s="3" t="s">
        <v>59</v>
      </c>
      <c r="M2" s="19" t="s">
        <v>37</v>
      </c>
      <c r="N2" s="3" t="s">
        <v>59</v>
      </c>
      <c r="O2" s="20" t="s">
        <v>37</v>
      </c>
    </row>
    <row r="3" spans="1:15">
      <c r="A3" s="3" t="s">
        <v>43</v>
      </c>
      <c r="B3" s="3">
        <v>0</v>
      </c>
      <c r="C3" s="10">
        <v>0</v>
      </c>
      <c r="D3" s="5">
        <v>2</v>
      </c>
      <c r="E3" s="12" t="e">
        <f>#REF!+#REF!</f>
        <v>#REF!</v>
      </c>
      <c r="F3" s="6">
        <v>8</v>
      </c>
      <c r="G3" s="15" t="e">
        <f>#REF!+#REF!+#REF!+#REF!+#REF!+#REF!+#REF!+#REF!</f>
        <v>#REF!</v>
      </c>
      <c r="H3" s="5">
        <v>4</v>
      </c>
      <c r="I3" s="16" t="e">
        <f>#REF!+#REF!+#REF!+#REF!</f>
        <v>#REF!</v>
      </c>
      <c r="J3" s="5">
        <v>6</v>
      </c>
      <c r="K3" s="17" t="e">
        <f>'ยุทธศาสตร์ที่ 5'!#REF!+'ยุทธศาสตร์ที่ 5'!#REF!+'ยุทธศาสตร์ที่ 5'!#REF!+'ยุทธศาสตร์ที่ 5'!#REF!+'ยุทธศาสตร์ที่ 5'!#REF!</f>
        <v>#REF!</v>
      </c>
      <c r="L3" s="5">
        <v>0</v>
      </c>
      <c r="M3" s="19">
        <v>0</v>
      </c>
      <c r="N3" s="6">
        <f t="shared" ref="N3:O7" si="0">B3+D3+F3+H3+J3+L3</f>
        <v>20</v>
      </c>
      <c r="O3" s="21" t="e">
        <f t="shared" si="0"/>
        <v>#REF!</v>
      </c>
    </row>
    <row r="4" spans="1:15">
      <c r="A4" s="3" t="s">
        <v>48</v>
      </c>
      <c r="B4" s="3">
        <v>0</v>
      </c>
      <c r="C4" s="10">
        <v>0</v>
      </c>
      <c r="D4" s="5">
        <v>10</v>
      </c>
      <c r="E4" s="12" t="e">
        <f>#REF!+#REF!+#REF!+#REF!+#REF!+#REF!+#REF!+#REF!+#REF!+#REF!</f>
        <v>#REF!</v>
      </c>
      <c r="F4" s="6">
        <v>2</v>
      </c>
      <c r="G4" s="15" t="e">
        <f>#REF!+#REF!</f>
        <v>#REF!</v>
      </c>
      <c r="H4" s="5">
        <v>1</v>
      </c>
      <c r="I4" s="16" t="e">
        <f>#REF!</f>
        <v>#REF!</v>
      </c>
      <c r="J4" s="5">
        <v>7</v>
      </c>
      <c r="K4" s="17" t="e">
        <f>'ยุทธศาสตร์ที่ 5'!#REF!+'ยุทธศาสตร์ที่ 5'!#REF!+'ยุทธศาสตร์ที่ 5'!#REF!+'ยุทธศาสตร์ที่ 5'!#REF!+'ยุทธศาสตร์ที่ 5'!#REF!+'ยุทธศาสตร์ที่ 5'!#REF!+'ยุทธศาสตร์ที่ 5'!#REF!</f>
        <v>#REF!</v>
      </c>
      <c r="L4" s="5">
        <v>0</v>
      </c>
      <c r="M4" s="19">
        <v>0</v>
      </c>
      <c r="N4" s="6">
        <f t="shared" si="0"/>
        <v>20</v>
      </c>
      <c r="O4" s="21" t="e">
        <f t="shared" si="0"/>
        <v>#REF!</v>
      </c>
    </row>
    <row r="5" spans="1:15">
      <c r="A5" s="3" t="s">
        <v>22</v>
      </c>
      <c r="B5" s="3">
        <v>3</v>
      </c>
      <c r="C5" s="10" t="e">
        <f>'ยุทธศาสตร์ที่ 1'!#REF!+'ยุทธศาสตร์ที่ 1'!#REF!+'ยุทธศาสตร์ที่ 1'!#REF!</f>
        <v>#REF!</v>
      </c>
      <c r="D5" s="5">
        <v>0</v>
      </c>
      <c r="E5" s="11">
        <v>0</v>
      </c>
      <c r="F5" s="5">
        <v>9</v>
      </c>
      <c r="G5" s="15" t="e">
        <f>#REF!+#REF!+#REF!+#REF!+#REF!+#REF!+#REF!+#REF!+#REF!</f>
        <v>#REF!</v>
      </c>
      <c r="H5" s="5">
        <v>0</v>
      </c>
      <c r="I5" s="16">
        <v>0</v>
      </c>
      <c r="J5" s="5">
        <v>2</v>
      </c>
      <c r="K5" s="17" t="e">
        <f>'ยุทธศาสตร์ที่ 5'!#REF!+'ยุทธศาสตร์ที่ 5'!#REF!</f>
        <v>#REF!</v>
      </c>
      <c r="L5" s="5">
        <v>0</v>
      </c>
      <c r="M5" s="19">
        <v>0</v>
      </c>
      <c r="N5" s="6">
        <f t="shared" si="0"/>
        <v>14</v>
      </c>
      <c r="O5" s="21" t="e">
        <f t="shared" si="0"/>
        <v>#REF!</v>
      </c>
    </row>
    <row r="6" spans="1:15">
      <c r="A6" s="3" t="s">
        <v>49</v>
      </c>
      <c r="B6" s="3">
        <v>0</v>
      </c>
      <c r="C6" s="10">
        <v>0</v>
      </c>
      <c r="D6" s="5">
        <v>0</v>
      </c>
      <c r="E6" s="11">
        <v>0</v>
      </c>
      <c r="F6" s="5">
        <v>1</v>
      </c>
      <c r="G6" s="15">
        <v>0</v>
      </c>
      <c r="H6" s="5">
        <v>0</v>
      </c>
      <c r="I6" s="16">
        <v>0</v>
      </c>
      <c r="J6" s="5">
        <v>0</v>
      </c>
      <c r="K6" s="17">
        <v>0</v>
      </c>
      <c r="L6" s="5">
        <v>0</v>
      </c>
      <c r="M6" s="19">
        <v>0</v>
      </c>
      <c r="N6" s="6">
        <f t="shared" si="0"/>
        <v>1</v>
      </c>
      <c r="O6" s="21">
        <f t="shared" si="0"/>
        <v>0</v>
      </c>
    </row>
    <row r="7" spans="1:15">
      <c r="A7" s="3" t="s">
        <v>71</v>
      </c>
      <c r="B7" s="3">
        <v>0</v>
      </c>
      <c r="C7" s="10">
        <v>0</v>
      </c>
      <c r="D7" s="5">
        <v>1</v>
      </c>
      <c r="E7" s="12" t="e">
        <f>#REF!</f>
        <v>#REF!</v>
      </c>
      <c r="F7" s="5">
        <v>3</v>
      </c>
      <c r="G7" s="15" t="e">
        <f>#REF!+#REF!+#REF!</f>
        <v>#REF!</v>
      </c>
      <c r="H7" s="5">
        <v>0</v>
      </c>
      <c r="I7" s="16">
        <v>0</v>
      </c>
      <c r="J7" s="5">
        <v>0</v>
      </c>
      <c r="K7" s="17">
        <v>0</v>
      </c>
      <c r="L7" s="5">
        <v>3</v>
      </c>
      <c r="M7" s="19" t="e">
        <f>'ยุทธศาสตร์ที่ 6'!#REF!+'ยุทธศาสตร์ที่ 6'!#REF!+'ยุทธศาสตร์ที่ 6'!#REF!</f>
        <v>#REF!</v>
      </c>
      <c r="N7" s="6">
        <f t="shared" si="0"/>
        <v>7</v>
      </c>
      <c r="O7" s="21" t="e">
        <f t="shared" si="0"/>
        <v>#REF!</v>
      </c>
    </row>
    <row r="8" spans="1:15">
      <c r="B8" s="1">
        <f>SUM(B3:B7)</f>
        <v>3</v>
      </c>
      <c r="C8" s="7" t="e">
        <f>SUM(C3:C7)</f>
        <v>#REF!</v>
      </c>
      <c r="D8" s="1">
        <f t="shared" ref="D8:N8" si="1">SUM(D3:D7)</f>
        <v>13</v>
      </c>
      <c r="E8" s="27" t="e">
        <f t="shared" si="1"/>
        <v>#REF!</v>
      </c>
      <c r="F8" s="1">
        <f t="shared" si="1"/>
        <v>23</v>
      </c>
      <c r="G8" s="7" t="e">
        <f t="shared" si="1"/>
        <v>#REF!</v>
      </c>
      <c r="H8" s="1">
        <f t="shared" si="1"/>
        <v>5</v>
      </c>
      <c r="I8" s="7" t="e">
        <f t="shared" si="1"/>
        <v>#REF!</v>
      </c>
      <c r="J8" s="1">
        <f t="shared" si="1"/>
        <v>15</v>
      </c>
      <c r="K8" s="7" t="e">
        <f t="shared" si="1"/>
        <v>#REF!</v>
      </c>
      <c r="L8" s="1">
        <f t="shared" si="1"/>
        <v>3</v>
      </c>
      <c r="M8" s="7" t="e">
        <f t="shared" si="1"/>
        <v>#REF!</v>
      </c>
      <c r="N8" s="1">
        <f t="shared" si="1"/>
        <v>62</v>
      </c>
      <c r="O8" s="30" t="e">
        <f>SUM(O3:O7)</f>
        <v>#REF!</v>
      </c>
    </row>
    <row r="9" spans="1:15"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24"/>
    </row>
    <row r="10" spans="1:15">
      <c r="A10" s="4" t="s">
        <v>8</v>
      </c>
      <c r="B10" s="620" t="s">
        <v>50</v>
      </c>
      <c r="C10" s="621"/>
      <c r="D10" s="620" t="s">
        <v>51</v>
      </c>
      <c r="E10" s="621"/>
      <c r="F10" s="620" t="s">
        <v>52</v>
      </c>
      <c r="G10" s="621"/>
      <c r="H10" s="620" t="s">
        <v>53</v>
      </c>
      <c r="I10" s="621"/>
      <c r="J10" s="620" t="s">
        <v>54</v>
      </c>
      <c r="K10" s="621"/>
      <c r="L10" s="620" t="s">
        <v>55</v>
      </c>
      <c r="M10" s="621"/>
      <c r="N10" s="620" t="s">
        <v>56</v>
      </c>
      <c r="O10" s="621"/>
    </row>
    <row r="11" spans="1:15">
      <c r="A11" s="4"/>
      <c r="B11" s="3" t="s">
        <v>59</v>
      </c>
      <c r="C11" s="10" t="s">
        <v>37</v>
      </c>
      <c r="D11" s="3" t="s">
        <v>59</v>
      </c>
      <c r="E11" s="11" t="s">
        <v>37</v>
      </c>
      <c r="F11" s="3" t="s">
        <v>59</v>
      </c>
      <c r="G11" s="15" t="s">
        <v>37</v>
      </c>
      <c r="H11" s="3" t="s">
        <v>59</v>
      </c>
      <c r="I11" s="16" t="s">
        <v>37</v>
      </c>
      <c r="J11" s="3" t="s">
        <v>59</v>
      </c>
      <c r="K11" s="17" t="s">
        <v>37</v>
      </c>
      <c r="L11" s="3" t="s">
        <v>59</v>
      </c>
      <c r="M11" s="19" t="s">
        <v>37</v>
      </c>
      <c r="N11" s="3" t="s">
        <v>59</v>
      </c>
      <c r="O11" s="20" t="s">
        <v>37</v>
      </c>
    </row>
    <row r="12" spans="1:15">
      <c r="A12" s="3" t="s">
        <v>43</v>
      </c>
      <c r="B12" s="3">
        <v>0</v>
      </c>
      <c r="C12" s="10">
        <v>0</v>
      </c>
      <c r="D12" s="5">
        <v>1</v>
      </c>
      <c r="E12" s="12" t="e">
        <f>#REF!</f>
        <v>#REF!</v>
      </c>
      <c r="F12" s="5">
        <v>0</v>
      </c>
      <c r="G12" s="15">
        <v>0</v>
      </c>
      <c r="H12" s="5">
        <v>0</v>
      </c>
      <c r="I12" s="16">
        <v>0</v>
      </c>
      <c r="J12" s="5">
        <v>0</v>
      </c>
      <c r="K12" s="17">
        <v>0</v>
      </c>
      <c r="L12" s="5">
        <v>0</v>
      </c>
      <c r="M12" s="19">
        <v>0</v>
      </c>
      <c r="N12" s="5">
        <f t="shared" ref="N12:O16" si="2">B12+D12+F12+H12+J12+L12</f>
        <v>1</v>
      </c>
      <c r="O12" s="21" t="e">
        <f t="shared" si="2"/>
        <v>#REF!</v>
      </c>
    </row>
    <row r="13" spans="1:15">
      <c r="A13" s="3" t="s">
        <v>48</v>
      </c>
      <c r="B13" s="3">
        <v>2</v>
      </c>
      <c r="C13" s="10" t="e">
        <f>'ยุทธศาสตร์ที่ 1'!I9+'ยุทธศาสตร์ที่ 1'!#REF!</f>
        <v>#REF!</v>
      </c>
      <c r="D13" s="5">
        <v>1</v>
      </c>
      <c r="E13" s="11" t="e">
        <f>#REF!</f>
        <v>#REF!</v>
      </c>
      <c r="F13" s="5">
        <v>10</v>
      </c>
      <c r="G13" s="15" t="e">
        <f>#REF!+#REF!+#REF!+#REF!+#REF!+#REF!+#REF!+#REF!+#REF!+#REF!</f>
        <v>#REF!</v>
      </c>
      <c r="H13" s="5">
        <v>2</v>
      </c>
      <c r="I13" s="16" t="e">
        <f>#REF!+#REF!</f>
        <v>#REF!</v>
      </c>
      <c r="J13" s="5">
        <v>1</v>
      </c>
      <c r="K13" s="17" t="e">
        <f>'ยุทธศาสตร์ที่ 5'!#REF!</f>
        <v>#REF!</v>
      </c>
      <c r="L13" s="5">
        <v>4</v>
      </c>
      <c r="M13" s="32" t="e">
        <f>'ยุทธศาสตร์ที่ 6'!#REF!+'ยุทธศาสตร์ที่ 6'!#REF!+'ยุทธศาสตร์ที่ 6'!#REF!+'ยุทธศาสตร์ที่ 6'!#REF!</f>
        <v>#REF!</v>
      </c>
      <c r="N13" s="5">
        <f t="shared" si="2"/>
        <v>20</v>
      </c>
      <c r="O13" s="21" t="e">
        <f t="shared" si="2"/>
        <v>#REF!</v>
      </c>
    </row>
    <row r="14" spans="1:15">
      <c r="A14" s="3" t="s">
        <v>58</v>
      </c>
      <c r="B14" s="3">
        <v>0</v>
      </c>
      <c r="C14" s="10">
        <v>0</v>
      </c>
      <c r="D14" s="5">
        <v>2</v>
      </c>
      <c r="E14" s="13" t="e">
        <f>#REF!+#REF!</f>
        <v>#REF!</v>
      </c>
      <c r="F14" s="8">
        <v>7</v>
      </c>
      <c r="G14" s="15" t="e">
        <f>#REF!+#REF!+#REF!+#REF!+#REF!+#REF!+#REF!</f>
        <v>#REF!</v>
      </c>
      <c r="H14" s="5">
        <v>1</v>
      </c>
      <c r="I14" s="16" t="e">
        <f>#REF!</f>
        <v>#REF!</v>
      </c>
      <c r="J14" s="5">
        <v>2</v>
      </c>
      <c r="K14" s="18" t="e">
        <f>'ยุทธศาสตร์ที่ 5'!#REF!+'ยุทธศาสตร์ที่ 5'!#REF!</f>
        <v>#REF!</v>
      </c>
      <c r="L14" s="6">
        <v>0</v>
      </c>
      <c r="M14" s="19">
        <v>0</v>
      </c>
      <c r="N14" s="5">
        <f t="shared" si="2"/>
        <v>12</v>
      </c>
      <c r="O14" s="21" t="e">
        <f t="shared" si="2"/>
        <v>#REF!</v>
      </c>
    </row>
    <row r="15" spans="1:15">
      <c r="A15" s="3" t="s">
        <v>49</v>
      </c>
      <c r="B15" s="3">
        <v>1</v>
      </c>
      <c r="C15" s="10">
        <v>0</v>
      </c>
      <c r="D15" s="5">
        <v>2</v>
      </c>
      <c r="E15" s="14">
        <v>0</v>
      </c>
      <c r="F15" s="9">
        <v>5</v>
      </c>
      <c r="G15" s="15" t="e">
        <f>#REF!+#REF!+#REF!</f>
        <v>#REF!</v>
      </c>
      <c r="H15" s="5">
        <v>3</v>
      </c>
      <c r="I15" s="16" t="e">
        <f>#REF!</f>
        <v>#REF!</v>
      </c>
      <c r="J15" s="5">
        <v>15</v>
      </c>
      <c r="K15" s="17" t="e">
        <f>'ยุทธศาสตร์ที่ 5'!#REF!+'ยุทธศาสตร์ที่ 5'!#REF!+'ยุทธศาสตร์ที่ 5'!#REF!+'ยุทธศาสตร์ที่ 5'!#REF!+'ยุทธศาสตร์ที่ 5'!#REF!+'ยุทธศาสตร์ที่ 5'!#REF!+'ยุทธศาสตร์ที่ 5'!#REF!+'ยุทธศาสตร์ที่ 5'!#REF!+'ยุทธศาสตร์ที่ 5'!#REF!</f>
        <v>#REF!</v>
      </c>
      <c r="L15" s="5">
        <v>1</v>
      </c>
      <c r="M15" s="19">
        <v>0</v>
      </c>
      <c r="N15" s="5">
        <f t="shared" si="2"/>
        <v>27</v>
      </c>
      <c r="O15" s="21" t="e">
        <f t="shared" si="2"/>
        <v>#REF!</v>
      </c>
    </row>
    <row r="16" spans="1:15">
      <c r="A16" s="3" t="s">
        <v>72</v>
      </c>
      <c r="B16" s="3">
        <v>0</v>
      </c>
      <c r="C16" s="10">
        <v>0</v>
      </c>
      <c r="D16" s="5">
        <v>0</v>
      </c>
      <c r="E16" s="14">
        <v>0</v>
      </c>
      <c r="F16" s="9">
        <v>0</v>
      </c>
      <c r="G16" s="15">
        <v>0</v>
      </c>
      <c r="H16" s="5">
        <v>0</v>
      </c>
      <c r="I16" s="16">
        <v>0</v>
      </c>
      <c r="J16" s="5">
        <v>0</v>
      </c>
      <c r="K16" s="17">
        <v>0</v>
      </c>
      <c r="L16" s="5">
        <v>0</v>
      </c>
      <c r="M16" s="19">
        <v>0</v>
      </c>
      <c r="N16" s="5">
        <f t="shared" si="2"/>
        <v>0</v>
      </c>
      <c r="O16" s="21">
        <f t="shared" si="2"/>
        <v>0</v>
      </c>
    </row>
    <row r="17" spans="1:15">
      <c r="B17" s="1">
        <f>SUM(B12:B16)</f>
        <v>3</v>
      </c>
      <c r="C17" s="1" t="e">
        <f>SUM(C12:C16)</f>
        <v>#REF!</v>
      </c>
      <c r="D17" s="1">
        <f t="shared" ref="D17:O17" si="3">SUM(D12:D16)</f>
        <v>6</v>
      </c>
      <c r="E17" s="1" t="e">
        <f t="shared" si="3"/>
        <v>#REF!</v>
      </c>
      <c r="F17" s="1">
        <f t="shared" si="3"/>
        <v>22</v>
      </c>
      <c r="G17" s="1" t="e">
        <f t="shared" si="3"/>
        <v>#REF!</v>
      </c>
      <c r="H17" s="1">
        <f t="shared" si="3"/>
        <v>6</v>
      </c>
      <c r="I17" s="1" t="e">
        <f t="shared" si="3"/>
        <v>#REF!</v>
      </c>
      <c r="J17" s="1">
        <f t="shared" si="3"/>
        <v>18</v>
      </c>
      <c r="K17" s="1" t="e">
        <f t="shared" si="3"/>
        <v>#REF!</v>
      </c>
      <c r="L17" s="1">
        <f t="shared" si="3"/>
        <v>5</v>
      </c>
      <c r="M17" s="1" t="e">
        <f t="shared" si="3"/>
        <v>#REF!</v>
      </c>
      <c r="N17" s="1">
        <f>SUM(N12:N16)</f>
        <v>60</v>
      </c>
      <c r="O17" s="1" t="e">
        <f t="shared" si="3"/>
        <v>#REF!</v>
      </c>
    </row>
    <row r="20" spans="1:15">
      <c r="A20" s="622" t="s">
        <v>73</v>
      </c>
      <c r="B20" s="620" t="s">
        <v>50</v>
      </c>
      <c r="C20" s="621"/>
      <c r="D20" s="620" t="s">
        <v>51</v>
      </c>
      <c r="E20" s="621"/>
      <c r="F20" s="620" t="s">
        <v>52</v>
      </c>
      <c r="G20" s="621"/>
      <c r="H20" s="620" t="s">
        <v>53</v>
      </c>
      <c r="I20" s="621"/>
      <c r="J20" s="620" t="s">
        <v>54</v>
      </c>
      <c r="K20" s="621"/>
      <c r="L20" s="620" t="s">
        <v>55</v>
      </c>
      <c r="M20" s="621"/>
      <c r="N20" s="620" t="s">
        <v>56</v>
      </c>
      <c r="O20" s="621"/>
    </row>
    <row r="21" spans="1:15">
      <c r="A21" s="622"/>
      <c r="B21" s="3" t="s">
        <v>59</v>
      </c>
      <c r="C21" s="10" t="s">
        <v>37</v>
      </c>
      <c r="D21" s="3" t="s">
        <v>59</v>
      </c>
      <c r="E21" s="11" t="s">
        <v>37</v>
      </c>
      <c r="F21" s="3" t="s">
        <v>59</v>
      </c>
      <c r="G21" s="15" t="s">
        <v>37</v>
      </c>
      <c r="H21" s="3" t="s">
        <v>59</v>
      </c>
      <c r="I21" s="16" t="s">
        <v>37</v>
      </c>
      <c r="J21" s="3" t="s">
        <v>59</v>
      </c>
      <c r="K21" s="17" t="s">
        <v>37</v>
      </c>
      <c r="L21" s="3" t="s">
        <v>59</v>
      </c>
      <c r="M21" s="19" t="s">
        <v>37</v>
      </c>
      <c r="N21" s="3" t="s">
        <v>59</v>
      </c>
      <c r="O21" s="20" t="s">
        <v>37</v>
      </c>
    </row>
    <row r="22" spans="1:15">
      <c r="A22" s="622"/>
      <c r="B22" s="3"/>
      <c r="C22" s="3"/>
      <c r="D22" s="3"/>
      <c r="E22" s="22"/>
      <c r="F22" s="3"/>
      <c r="G22" s="3"/>
      <c r="H22" s="3"/>
      <c r="I22" s="3"/>
      <c r="J22" s="3"/>
      <c r="K22" s="3"/>
      <c r="L22" s="3">
        <v>6</v>
      </c>
      <c r="M22" s="31" t="e">
        <f>'ยุทธศาสตร์ที่ 6'!I10+'ยุทธศาสตร์ที่ 6'!#REF!+'ยุทธศาสตร์ที่ 6'!#REF!+'ยุทธศาสตร์ที่ 6'!#REF!+'ยุทธศาสตร์ที่ 6'!#REF!+'ยุทธศาสตร์ที่ 6'!#REF!</f>
        <v>#REF!</v>
      </c>
      <c r="N22" s="3">
        <f>L22</f>
        <v>6</v>
      </c>
      <c r="O22" s="31" t="e">
        <f>M22</f>
        <v>#REF!</v>
      </c>
    </row>
    <row r="23" spans="1:15">
      <c r="D23" s="1" t="s">
        <v>61</v>
      </c>
    </row>
    <row r="25" spans="1:15">
      <c r="B25" s="25">
        <f>B8+B17</f>
        <v>6</v>
      </c>
      <c r="C25" s="26" t="e">
        <f t="shared" ref="C25:M25" si="4">C8+C17</f>
        <v>#REF!</v>
      </c>
      <c r="D25" s="25">
        <f t="shared" si="4"/>
        <v>19</v>
      </c>
      <c r="E25" s="26" t="e">
        <f t="shared" si="4"/>
        <v>#REF!</v>
      </c>
      <c r="F25" s="25">
        <f t="shared" si="4"/>
        <v>45</v>
      </c>
      <c r="G25" s="26" t="e">
        <f t="shared" si="4"/>
        <v>#REF!</v>
      </c>
      <c r="H25" s="25">
        <f t="shared" si="4"/>
        <v>11</v>
      </c>
      <c r="I25" s="26" t="e">
        <f t="shared" si="4"/>
        <v>#REF!</v>
      </c>
      <c r="J25" s="25">
        <f t="shared" si="4"/>
        <v>33</v>
      </c>
      <c r="K25" s="26" t="e">
        <f t="shared" si="4"/>
        <v>#REF!</v>
      </c>
      <c r="L25" s="25">
        <f t="shared" si="4"/>
        <v>8</v>
      </c>
      <c r="M25" s="26" t="e">
        <f t="shared" si="4"/>
        <v>#REF!</v>
      </c>
      <c r="N25" s="28">
        <f>N8+N17+N22</f>
        <v>128</v>
      </c>
      <c r="O25" s="29" t="e">
        <f>O8+O17+O22</f>
        <v>#REF!</v>
      </c>
    </row>
  </sheetData>
  <mergeCells count="22">
    <mergeCell ref="N1:O1"/>
    <mergeCell ref="B10:C10"/>
    <mergeCell ref="D10:E10"/>
    <mergeCell ref="F10:G10"/>
    <mergeCell ref="H10:I10"/>
    <mergeCell ref="J10:K10"/>
    <mergeCell ref="L10:M10"/>
    <mergeCell ref="N10:O10"/>
    <mergeCell ref="B1:C1"/>
    <mergeCell ref="D1:E1"/>
    <mergeCell ref="F1:G1"/>
    <mergeCell ref="H1:I1"/>
    <mergeCell ref="J1:K1"/>
    <mergeCell ref="L1:M1"/>
    <mergeCell ref="L20:M20"/>
    <mergeCell ref="N20:O20"/>
    <mergeCell ref="A20:A22"/>
    <mergeCell ref="B20:C20"/>
    <mergeCell ref="D20:E20"/>
    <mergeCell ref="F20:G20"/>
    <mergeCell ref="H20:I20"/>
    <mergeCell ref="J20:K20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2"/>
  <sheetViews>
    <sheetView topLeftCell="A13" zoomScale="50" zoomScaleNormal="50" zoomScalePageLayoutView="50" workbookViewId="0">
      <selection activeCell="A32" sqref="A32:A3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B8+B14+B36+B47+B58+B64</f>
        <v>29</v>
      </c>
      <c r="D4" s="45" t="e">
        <f t="shared" ref="D4:I4" si="0">D8+D14+D36+D47+D58+D64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>
        <v>1</v>
      </c>
      <c r="B6" s="52" t="e">
        <f>'ยุทธศาสตร์ที่ 1'!#REF!</f>
        <v>#REF!</v>
      </c>
      <c r="C6" s="52" t="e">
        <f>'ยุทธศาสตร์ที่ 1'!#REF!</f>
        <v>#REF!</v>
      </c>
      <c r="D6" s="53" t="e">
        <f>'ยุทธศาสตร์ที่ 1'!#REF!</f>
        <v>#REF!</v>
      </c>
      <c r="E6" s="53" t="e">
        <f>'ยุทธศาสตร์ที่ 1'!#REF!</f>
        <v>#REF!</v>
      </c>
      <c r="F6" s="53" t="e">
        <f>'ยุทธศาสตร์ที่ 1'!#REF!</f>
        <v>#REF!</v>
      </c>
      <c r="G6" s="54" t="e">
        <f>'ยุทธศาสตร์ที่ 1'!#REF!</f>
        <v>#REF!</v>
      </c>
      <c r="H6" s="54" t="e">
        <f>'ยุทธศาสตร์ที่ 1'!#REF!</f>
        <v>#REF!</v>
      </c>
      <c r="I6" s="54" t="e">
        <f>'ยุทธศาสตร์ที่ 1'!#REF!</f>
        <v>#REF!</v>
      </c>
      <c r="J6" s="52" t="e">
        <f>'ยุทธศาสตร์ที่ 1'!#REF!</f>
        <v>#REF!</v>
      </c>
      <c r="K6" s="55" t="e">
        <f>'ยุทธศาสตร์ที่ 1'!#REF!</f>
        <v>#REF!</v>
      </c>
      <c r="L6" s="55" t="e">
        <f>'ยุทธศาสตร์ที่ 1'!#REF!</f>
        <v>#REF!</v>
      </c>
      <c r="M6" s="41" t="e">
        <f>'ยุทธศาสตร์ที่ 1'!#REF!</f>
        <v>#REF!</v>
      </c>
      <c r="N6" s="41" t="e">
        <f>'ยุทธศาสตร์ที่ 1'!#REF!</f>
        <v>#REF!</v>
      </c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1</v>
      </c>
      <c r="C8" s="57" t="s">
        <v>0</v>
      </c>
      <c r="D8" s="58" t="e">
        <f t="shared" ref="D8:I8" si="1">SUM(D6:D7)</f>
        <v>#REF!</v>
      </c>
      <c r="E8" s="58" t="e">
        <f t="shared" si="1"/>
        <v>#REF!</v>
      </c>
      <c r="F8" s="58" t="e">
        <f t="shared" si="1"/>
        <v>#REF!</v>
      </c>
      <c r="G8" s="58" t="e">
        <f t="shared" si="1"/>
        <v>#REF!</v>
      </c>
      <c r="H8" s="58" t="e">
        <f t="shared" si="1"/>
        <v>#REF!</v>
      </c>
      <c r="I8" s="58" t="e">
        <f t="shared" si="1"/>
        <v>#REF!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>
        <v>1</v>
      </c>
      <c r="B10" s="52" t="e">
        <f>#REF!</f>
        <v>#REF!</v>
      </c>
      <c r="C10" s="60" t="e">
        <f>#REF!</f>
        <v>#REF!</v>
      </c>
      <c r="D10" s="61" t="e">
        <f>#REF!</f>
        <v>#REF!</v>
      </c>
      <c r="E10" s="61" t="e">
        <f>#REF!</f>
        <v>#REF!</v>
      </c>
      <c r="F10" s="61" t="e">
        <f>#REF!</f>
        <v>#REF!</v>
      </c>
      <c r="G10" s="61" t="e">
        <f>#REF!</f>
        <v>#REF!</v>
      </c>
      <c r="H10" s="61" t="e">
        <f>#REF!</f>
        <v>#REF!</v>
      </c>
      <c r="I10" s="61" t="e">
        <f>#REF!</f>
        <v>#REF!</v>
      </c>
      <c r="J10" s="60" t="e">
        <f>#REF!</f>
        <v>#REF!</v>
      </c>
      <c r="K10" s="61" t="e">
        <f>#REF!</f>
        <v>#REF!</v>
      </c>
      <c r="L10" s="61" t="e">
        <f>#REF!</f>
        <v>#REF!</v>
      </c>
      <c r="M10" s="41" t="e">
        <f>#REF!</f>
        <v>#REF!</v>
      </c>
    </row>
    <row r="11" spans="1:14">
      <c r="A11" s="51">
        <v>2</v>
      </c>
      <c r="B11" s="52" t="e">
        <f>#REF!</f>
        <v>#REF!</v>
      </c>
      <c r="C11" s="60" t="e">
        <f>#REF!</f>
        <v>#REF!</v>
      </c>
      <c r="D11" s="61" t="e">
        <f>#REF!</f>
        <v>#REF!</v>
      </c>
      <c r="E11" s="61" t="e">
        <f>#REF!</f>
        <v>#REF!</v>
      </c>
      <c r="F11" s="61" t="e">
        <f>#REF!</f>
        <v>#REF!</v>
      </c>
      <c r="G11" s="61" t="e">
        <f>#REF!</f>
        <v>#REF!</v>
      </c>
      <c r="H11" s="61" t="e">
        <f>#REF!</f>
        <v>#REF!</v>
      </c>
      <c r="I11" s="61" t="e">
        <f>#REF!</f>
        <v>#REF!</v>
      </c>
      <c r="J11" s="60" t="e">
        <f>#REF!</f>
        <v>#REF!</v>
      </c>
      <c r="K11" s="61" t="e">
        <f>#REF!</f>
        <v>#REF!</v>
      </c>
      <c r="L11" s="61" t="e">
        <f>#REF!</f>
        <v>#REF!</v>
      </c>
      <c r="M11" s="41" t="e">
        <f>#REF!</f>
        <v>#REF!</v>
      </c>
      <c r="N11" s="41" t="e">
        <f>#REF!</f>
        <v>#REF!</v>
      </c>
    </row>
    <row r="12" spans="1:14">
      <c r="A12" s="51">
        <v>3</v>
      </c>
      <c r="B12" s="52" t="e">
        <f>#REF!</f>
        <v>#REF!</v>
      </c>
      <c r="C12" s="60" t="e">
        <f>#REF!</f>
        <v>#REF!</v>
      </c>
      <c r="D12" s="61" t="e">
        <f>#REF!</f>
        <v>#REF!</v>
      </c>
      <c r="E12" s="61" t="e">
        <f>#REF!</f>
        <v>#REF!</v>
      </c>
      <c r="F12" s="61" t="e">
        <f>#REF!</f>
        <v>#REF!</v>
      </c>
      <c r="G12" s="61" t="e">
        <f>#REF!</f>
        <v>#REF!</v>
      </c>
      <c r="H12" s="61" t="e">
        <f>#REF!</f>
        <v>#REF!</v>
      </c>
      <c r="I12" s="61" t="e">
        <f>#REF!</f>
        <v>#REF!</v>
      </c>
      <c r="J12" s="60" t="e">
        <f>#REF!</f>
        <v>#REF!</v>
      </c>
      <c r="K12" s="61" t="e">
        <f>#REF!</f>
        <v>#REF!</v>
      </c>
      <c r="L12" s="61" t="e">
        <f>#REF!</f>
        <v>#REF!</v>
      </c>
      <c r="M12" s="41" t="e">
        <f>#REF!</f>
        <v>#REF!</v>
      </c>
      <c r="N12" s="41" t="e">
        <f>#REF!</f>
        <v>#REF!</v>
      </c>
    </row>
    <row r="13" spans="1:14">
      <c r="A13" s="51"/>
      <c r="B13" s="52"/>
      <c r="C13" s="60"/>
      <c r="D13" s="61"/>
      <c r="E13" s="61"/>
      <c r="F13" s="61"/>
      <c r="G13" s="61"/>
      <c r="H13" s="61"/>
      <c r="I13" s="61"/>
      <c r="J13" s="60"/>
      <c r="K13" s="61"/>
      <c r="L13" s="61"/>
    </row>
    <row r="14" spans="1:14" s="33" customFormat="1">
      <c r="A14" s="62" t="s">
        <v>56</v>
      </c>
      <c r="B14" s="63">
        <f>COUNT(A10:A13)</f>
        <v>3</v>
      </c>
      <c r="C14" s="64" t="s">
        <v>0</v>
      </c>
      <c r="D14" s="65" t="e">
        <f t="shared" ref="D14:I14" si="2">SUM(D10:D13)</f>
        <v>#REF!</v>
      </c>
      <c r="E14" s="65" t="e">
        <f t="shared" si="2"/>
        <v>#REF!</v>
      </c>
      <c r="F14" s="65" t="e">
        <f t="shared" si="2"/>
        <v>#REF!</v>
      </c>
      <c r="G14" s="65" t="e">
        <f t="shared" si="2"/>
        <v>#REF!</v>
      </c>
      <c r="H14" s="65" t="e">
        <f t="shared" si="2"/>
        <v>#REF!</v>
      </c>
      <c r="I14" s="65" t="e">
        <f t="shared" si="2"/>
        <v>#REF!</v>
      </c>
      <c r="J14" s="64"/>
      <c r="K14" s="65"/>
      <c r="L14" s="65"/>
    </row>
    <row r="15" spans="1:14">
      <c r="A15" s="48" t="s">
        <v>70</v>
      </c>
      <c r="B15" s="49"/>
      <c r="C15" s="50"/>
      <c r="D15" s="49"/>
      <c r="E15" s="49"/>
      <c r="F15" s="49"/>
      <c r="G15" s="49"/>
      <c r="H15" s="49"/>
      <c r="I15" s="49"/>
      <c r="J15" s="50"/>
      <c r="K15" s="49"/>
      <c r="L15" s="49"/>
    </row>
    <row r="16" spans="1:14">
      <c r="A16" s="51">
        <v>1</v>
      </c>
      <c r="B16" s="52" t="e">
        <f>#REF!</f>
        <v>#REF!</v>
      </c>
      <c r="C16" s="60" t="e">
        <f>#REF!</f>
        <v>#REF!</v>
      </c>
      <c r="D16" s="61" t="e">
        <f>#REF!</f>
        <v>#REF!</v>
      </c>
      <c r="E16" s="61" t="e">
        <f>#REF!</f>
        <v>#REF!</v>
      </c>
      <c r="F16" s="61" t="e">
        <f>#REF!</f>
        <v>#REF!</v>
      </c>
      <c r="G16" s="61" t="e">
        <f>#REF!</f>
        <v>#REF!</v>
      </c>
      <c r="H16" s="61" t="e">
        <f>#REF!</f>
        <v>#REF!</v>
      </c>
      <c r="I16" s="61" t="e">
        <f>#REF!</f>
        <v>#REF!</v>
      </c>
      <c r="J16" s="60" t="e">
        <f>#REF!</f>
        <v>#REF!</v>
      </c>
      <c r="K16" s="60" t="e">
        <f>#REF!</f>
        <v>#REF!</v>
      </c>
      <c r="L16" s="60" t="e">
        <f>#REF!</f>
        <v>#REF!</v>
      </c>
      <c r="M16" s="41" t="e">
        <f>#REF!</f>
        <v>#REF!</v>
      </c>
      <c r="N16" s="41" t="e">
        <f>#REF!</f>
        <v>#REF!</v>
      </c>
    </row>
    <row r="17" spans="1:14">
      <c r="A17" s="51">
        <v>2</v>
      </c>
      <c r="B17" s="52" t="e">
        <f>#REF!</f>
        <v>#REF!</v>
      </c>
      <c r="C17" s="60" t="e">
        <f>#REF!</f>
        <v>#REF!</v>
      </c>
      <c r="D17" s="61" t="e">
        <f>#REF!</f>
        <v>#REF!</v>
      </c>
      <c r="E17" s="61" t="e">
        <f>#REF!</f>
        <v>#REF!</v>
      </c>
      <c r="F17" s="61" t="e">
        <f>#REF!</f>
        <v>#REF!</v>
      </c>
      <c r="G17" s="61" t="e">
        <f>#REF!</f>
        <v>#REF!</v>
      </c>
      <c r="H17" s="61" t="e">
        <f>#REF!</f>
        <v>#REF!</v>
      </c>
      <c r="I17" s="61" t="e">
        <f>#REF!</f>
        <v>#REF!</v>
      </c>
      <c r="J17" s="60" t="e">
        <f>#REF!</f>
        <v>#REF!</v>
      </c>
      <c r="K17" s="60" t="e">
        <f>#REF!</f>
        <v>#REF!</v>
      </c>
      <c r="L17" s="60" t="e">
        <f>#REF!</f>
        <v>#REF!</v>
      </c>
      <c r="M17" s="41" t="e">
        <f>#REF!</f>
        <v>#REF!</v>
      </c>
      <c r="N17" s="41" t="e">
        <f>#REF!</f>
        <v>#REF!</v>
      </c>
    </row>
    <row r="18" spans="1:14">
      <c r="A18" s="51">
        <v>3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0" t="e">
        <f>#REF!</f>
        <v>#REF!</v>
      </c>
      <c r="L18" s="60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>
        <v>4</v>
      </c>
      <c r="B19" s="52" t="e">
        <f>#REF!</f>
        <v>#REF!</v>
      </c>
      <c r="C19" s="60" t="e">
        <f>#REF!</f>
        <v>#REF!</v>
      </c>
      <c r="D19" s="61" t="e">
        <f>#REF!</f>
        <v>#REF!</v>
      </c>
      <c r="E19" s="61" t="e">
        <f>#REF!</f>
        <v>#REF!</v>
      </c>
      <c r="F19" s="61" t="e">
        <f>#REF!</f>
        <v>#REF!</v>
      </c>
      <c r="G19" s="61" t="e">
        <f>#REF!</f>
        <v>#REF!</v>
      </c>
      <c r="H19" s="61" t="e">
        <f>#REF!</f>
        <v>#REF!</v>
      </c>
      <c r="I19" s="61" t="e">
        <f>#REF!</f>
        <v>#REF!</v>
      </c>
      <c r="J19" s="60" t="e">
        <f>#REF!</f>
        <v>#REF!</v>
      </c>
      <c r="K19" s="60" t="e">
        <f>#REF!</f>
        <v>#REF!</v>
      </c>
      <c r="L19" s="60" t="e">
        <f>#REF!</f>
        <v>#REF!</v>
      </c>
      <c r="M19" s="41" t="e">
        <f>#REF!</f>
        <v>#REF!</v>
      </c>
      <c r="N19" s="41" t="e">
        <f>#REF!</f>
        <v>#REF!</v>
      </c>
    </row>
    <row r="20" spans="1:14">
      <c r="A20" s="51">
        <v>5</v>
      </c>
      <c r="B20" s="52" t="e">
        <f>#REF!</f>
        <v>#REF!</v>
      </c>
      <c r="C20" s="60" t="e">
        <f>#REF!</f>
        <v>#REF!</v>
      </c>
      <c r="D20" s="61" t="e">
        <f>#REF!</f>
        <v>#REF!</v>
      </c>
      <c r="E20" s="61" t="e">
        <f>#REF!</f>
        <v>#REF!</v>
      </c>
      <c r="F20" s="61" t="e">
        <f>#REF!</f>
        <v>#REF!</v>
      </c>
      <c r="G20" s="61" t="e">
        <f>#REF!</f>
        <v>#REF!</v>
      </c>
      <c r="H20" s="61" t="e">
        <f>#REF!</f>
        <v>#REF!</v>
      </c>
      <c r="I20" s="61" t="e">
        <f>#REF!</f>
        <v>#REF!</v>
      </c>
      <c r="J20" s="60" t="e">
        <f>#REF!</f>
        <v>#REF!</v>
      </c>
      <c r="K20" s="60" t="e">
        <f>#REF!</f>
        <v>#REF!</v>
      </c>
      <c r="L20" s="60" t="e">
        <f>#REF!</f>
        <v>#REF!</v>
      </c>
      <c r="M20" s="41" t="e">
        <f>#REF!</f>
        <v>#REF!</v>
      </c>
      <c r="N20" s="41" t="e">
        <f>#REF!</f>
        <v>#REF!</v>
      </c>
    </row>
    <row r="21" spans="1:14">
      <c r="A21" s="51">
        <v>6</v>
      </c>
      <c r="B21" s="52" t="e">
        <f>#REF!</f>
        <v>#REF!</v>
      </c>
      <c r="C21" s="60" t="e">
        <f>#REF!</f>
        <v>#REF!</v>
      </c>
      <c r="D21" s="61" t="e">
        <f>#REF!</f>
        <v>#REF!</v>
      </c>
      <c r="E21" s="61" t="e">
        <f>#REF!</f>
        <v>#REF!</v>
      </c>
      <c r="F21" s="61" t="e">
        <f>#REF!</f>
        <v>#REF!</v>
      </c>
      <c r="G21" s="61" t="e">
        <f>#REF!</f>
        <v>#REF!</v>
      </c>
      <c r="H21" s="61" t="e">
        <f>#REF!</f>
        <v>#REF!</v>
      </c>
      <c r="I21" s="61" t="e">
        <f>#REF!</f>
        <v>#REF!</v>
      </c>
      <c r="J21" s="60" t="e">
        <f>#REF!</f>
        <v>#REF!</v>
      </c>
      <c r="K21" s="61" t="e">
        <f>#REF!</f>
        <v>#REF!</v>
      </c>
      <c r="L21" s="61" t="e">
        <f>#REF!</f>
        <v>#REF!</v>
      </c>
      <c r="M21" s="41" t="e">
        <f>#REF!</f>
        <v>#REF!</v>
      </c>
      <c r="N21" s="41" t="e">
        <f>#REF!</f>
        <v>#REF!</v>
      </c>
    </row>
    <row r="22" spans="1:14">
      <c r="A22" s="51">
        <v>7</v>
      </c>
      <c r="B22" s="52" t="e">
        <f>#REF!</f>
        <v>#REF!</v>
      </c>
      <c r="C22" s="60" t="e">
        <f>#REF!</f>
        <v>#REF!</v>
      </c>
      <c r="D22" s="61" t="e">
        <f>#REF!</f>
        <v>#REF!</v>
      </c>
      <c r="E22" s="61" t="e">
        <f>#REF!</f>
        <v>#REF!</v>
      </c>
      <c r="F22" s="61" t="e">
        <f>#REF!</f>
        <v>#REF!</v>
      </c>
      <c r="G22" s="61" t="e">
        <f>#REF!</f>
        <v>#REF!</v>
      </c>
      <c r="H22" s="61" t="e">
        <f>#REF!</f>
        <v>#REF!</v>
      </c>
      <c r="I22" s="61" t="e">
        <f>#REF!</f>
        <v>#REF!</v>
      </c>
      <c r="J22" s="60" t="e">
        <f>#REF!</f>
        <v>#REF!</v>
      </c>
      <c r="K22" s="61" t="e">
        <f>#REF!</f>
        <v>#REF!</v>
      </c>
      <c r="L22" s="61" t="e">
        <f>#REF!</f>
        <v>#REF!</v>
      </c>
      <c r="M22" s="41" t="e">
        <f>#REF!</f>
        <v>#REF!</v>
      </c>
      <c r="N22" s="41" t="e">
        <f>#REF!</f>
        <v>#REF!</v>
      </c>
    </row>
    <row r="23" spans="1:14">
      <c r="A23" s="51">
        <v>8</v>
      </c>
      <c r="B23" s="52" t="e">
        <f>#REF!</f>
        <v>#REF!</v>
      </c>
      <c r="C23" s="60" t="e">
        <f>#REF!</f>
        <v>#REF!</v>
      </c>
      <c r="D23" s="61" t="e">
        <f>#REF!</f>
        <v>#REF!</v>
      </c>
      <c r="E23" s="61" t="e">
        <f>#REF!</f>
        <v>#REF!</v>
      </c>
      <c r="F23" s="61" t="e">
        <f>#REF!</f>
        <v>#REF!</v>
      </c>
      <c r="G23" s="61" t="e">
        <f>#REF!</f>
        <v>#REF!</v>
      </c>
      <c r="H23" s="61" t="e">
        <f>#REF!</f>
        <v>#REF!</v>
      </c>
      <c r="I23" s="61" t="e">
        <f>#REF!</f>
        <v>#REF!</v>
      </c>
      <c r="J23" s="60" t="e">
        <f>#REF!</f>
        <v>#REF!</v>
      </c>
      <c r="K23" s="66" t="e">
        <f>#REF!</f>
        <v>#REF!</v>
      </c>
      <c r="L23" s="61" t="e">
        <f>#REF!</f>
        <v>#REF!</v>
      </c>
      <c r="M23" s="41" t="e">
        <f>#REF!</f>
        <v>#REF!</v>
      </c>
      <c r="N23" s="41" t="e">
        <f>#REF!</f>
        <v>#REF!</v>
      </c>
    </row>
    <row r="24" spans="1:14">
      <c r="A24" s="51">
        <v>9</v>
      </c>
      <c r="B24" s="52" t="e">
        <f>#REF!</f>
        <v>#REF!</v>
      </c>
      <c r="C24" s="60" t="e">
        <f>#REF!</f>
        <v>#REF!</v>
      </c>
      <c r="D24" s="61" t="e">
        <f>#REF!</f>
        <v>#REF!</v>
      </c>
      <c r="E24" s="61" t="e">
        <f>#REF!</f>
        <v>#REF!</v>
      </c>
      <c r="F24" s="61" t="e">
        <f>#REF!</f>
        <v>#REF!</v>
      </c>
      <c r="G24" s="61" t="e">
        <f>#REF!</f>
        <v>#REF!</v>
      </c>
      <c r="H24" s="61" t="e">
        <f>#REF!</f>
        <v>#REF!</v>
      </c>
      <c r="I24" s="61" t="e">
        <f>#REF!</f>
        <v>#REF!</v>
      </c>
      <c r="J24" s="60" t="e">
        <f>#REF!</f>
        <v>#REF!</v>
      </c>
      <c r="K24" s="66" t="e">
        <f>#REF!</f>
        <v>#REF!</v>
      </c>
      <c r="L24" s="61" t="e">
        <f>#REF!</f>
        <v>#REF!</v>
      </c>
      <c r="M24" s="41" t="e">
        <f>#REF!</f>
        <v>#REF!</v>
      </c>
      <c r="N24" s="41" t="e">
        <f>#REF!</f>
        <v>#REF!</v>
      </c>
    </row>
    <row r="25" spans="1:14">
      <c r="A25" s="51">
        <v>10</v>
      </c>
      <c r="B25" s="52" t="e">
        <f>#REF!</f>
        <v>#REF!</v>
      </c>
      <c r="C25" s="60" t="e">
        <f>#REF!</f>
        <v>#REF!</v>
      </c>
      <c r="D25" s="61" t="e">
        <f>#REF!</f>
        <v>#REF!</v>
      </c>
      <c r="E25" s="61" t="e">
        <f>#REF!</f>
        <v>#REF!</v>
      </c>
      <c r="F25" s="61" t="e">
        <f>#REF!</f>
        <v>#REF!</v>
      </c>
      <c r="G25" s="61" t="e">
        <f>#REF!</f>
        <v>#REF!</v>
      </c>
      <c r="H25" s="61" t="e">
        <f>#REF!</f>
        <v>#REF!</v>
      </c>
      <c r="I25" s="61" t="e">
        <f>#REF!</f>
        <v>#REF!</v>
      </c>
      <c r="J25" s="60" t="e">
        <f>#REF!</f>
        <v>#REF!</v>
      </c>
      <c r="K25" s="66" t="e">
        <f>#REF!</f>
        <v>#REF!</v>
      </c>
      <c r="L25" s="61" t="e">
        <f>#REF!</f>
        <v>#REF!</v>
      </c>
      <c r="M25" s="41" t="e">
        <f>#REF!</f>
        <v>#REF!</v>
      </c>
      <c r="N25" s="41" t="e">
        <f>#REF!</f>
        <v>#REF!</v>
      </c>
    </row>
    <row r="26" spans="1:14">
      <c r="A26" s="51">
        <v>11</v>
      </c>
      <c r="B26" s="52" t="e">
        <f>#REF!</f>
        <v>#REF!</v>
      </c>
      <c r="C26" s="60" t="e">
        <f>#REF!</f>
        <v>#REF!</v>
      </c>
      <c r="D26" s="61" t="e">
        <f>#REF!</f>
        <v>#REF!</v>
      </c>
      <c r="E26" s="61" t="e">
        <f>#REF!</f>
        <v>#REF!</v>
      </c>
      <c r="F26" s="61" t="e">
        <f>#REF!</f>
        <v>#REF!</v>
      </c>
      <c r="G26" s="61" t="e">
        <f>#REF!</f>
        <v>#REF!</v>
      </c>
      <c r="H26" s="61" t="e">
        <f>#REF!</f>
        <v>#REF!</v>
      </c>
      <c r="I26" s="61" t="e">
        <f>#REF!</f>
        <v>#REF!</v>
      </c>
      <c r="J26" s="60" t="e">
        <f>#REF!</f>
        <v>#REF!</v>
      </c>
      <c r="K26" s="66" t="e">
        <f>#REF!</f>
        <v>#REF!</v>
      </c>
      <c r="L26" s="61" t="e">
        <f>#REF!</f>
        <v>#REF!</v>
      </c>
      <c r="M26" s="41" t="e">
        <f>#REF!</f>
        <v>#REF!</v>
      </c>
      <c r="N26" s="41" t="e">
        <f>#REF!</f>
        <v>#REF!</v>
      </c>
    </row>
    <row r="27" spans="1:14">
      <c r="A27" s="51">
        <v>12</v>
      </c>
      <c r="B27" s="52" t="e">
        <f>#REF!</f>
        <v>#REF!</v>
      </c>
      <c r="C27" s="60" t="e">
        <f>#REF!</f>
        <v>#REF!</v>
      </c>
      <c r="D27" s="61" t="e">
        <f>#REF!</f>
        <v>#REF!</v>
      </c>
      <c r="E27" s="61" t="e">
        <f>#REF!</f>
        <v>#REF!</v>
      </c>
      <c r="F27" s="61" t="e">
        <f>#REF!</f>
        <v>#REF!</v>
      </c>
      <c r="G27" s="61" t="e">
        <f>#REF!</f>
        <v>#REF!</v>
      </c>
      <c r="H27" s="61" t="e">
        <f>#REF!</f>
        <v>#REF!</v>
      </c>
      <c r="I27" s="61" t="e">
        <f>#REF!</f>
        <v>#REF!</v>
      </c>
      <c r="J27" s="60" t="e">
        <f>#REF!</f>
        <v>#REF!</v>
      </c>
      <c r="K27" s="66" t="e">
        <f>#REF!</f>
        <v>#REF!</v>
      </c>
      <c r="L27" s="61" t="e">
        <f>#REF!</f>
        <v>#REF!</v>
      </c>
      <c r="M27" s="41" t="e">
        <f>#REF!</f>
        <v>#REF!</v>
      </c>
      <c r="N27" s="41" t="e">
        <f>#REF!</f>
        <v>#REF!</v>
      </c>
    </row>
    <row r="28" spans="1:14">
      <c r="A28" s="51">
        <v>13</v>
      </c>
      <c r="B28" s="52" t="e">
        <f>#REF!</f>
        <v>#REF!</v>
      </c>
      <c r="C28" s="60" t="e">
        <f>#REF!</f>
        <v>#REF!</v>
      </c>
      <c r="D28" s="61" t="e">
        <f>#REF!</f>
        <v>#REF!</v>
      </c>
      <c r="E28" s="61" t="e">
        <f>#REF!</f>
        <v>#REF!</v>
      </c>
      <c r="F28" s="61" t="e">
        <f>#REF!</f>
        <v>#REF!</v>
      </c>
      <c r="G28" s="61" t="e">
        <f>#REF!</f>
        <v>#REF!</v>
      </c>
      <c r="H28" s="61" t="e">
        <f>#REF!</f>
        <v>#REF!</v>
      </c>
      <c r="I28" s="61" t="e">
        <f>#REF!</f>
        <v>#REF!</v>
      </c>
      <c r="J28" s="60" t="e">
        <f>#REF!</f>
        <v>#REF!</v>
      </c>
      <c r="K28" s="66" t="e">
        <f>#REF!</f>
        <v>#REF!</v>
      </c>
      <c r="L28" s="61" t="e">
        <f>#REF!</f>
        <v>#REF!</v>
      </c>
      <c r="M28" s="41" t="e">
        <f>#REF!</f>
        <v>#REF!</v>
      </c>
      <c r="N28" s="41" t="e">
        <f>#REF!</f>
        <v>#REF!</v>
      </c>
    </row>
    <row r="29" spans="1:14">
      <c r="A29" s="51">
        <v>14</v>
      </c>
      <c r="B29" s="52" t="e">
        <f>#REF!</f>
        <v>#REF!</v>
      </c>
      <c r="C29" s="60" t="e">
        <f>#REF!</f>
        <v>#REF!</v>
      </c>
      <c r="D29" s="61" t="e">
        <f>#REF!</f>
        <v>#REF!</v>
      </c>
      <c r="E29" s="61" t="e">
        <f>#REF!</f>
        <v>#REF!</v>
      </c>
      <c r="F29" s="61" t="e">
        <f>#REF!</f>
        <v>#REF!</v>
      </c>
      <c r="G29" s="61" t="e">
        <f>#REF!</f>
        <v>#REF!</v>
      </c>
      <c r="H29" s="61" t="e">
        <f>#REF!</f>
        <v>#REF!</v>
      </c>
      <c r="I29" s="61" t="e">
        <f>#REF!</f>
        <v>#REF!</v>
      </c>
      <c r="J29" s="60" t="e">
        <f>#REF!</f>
        <v>#REF!</v>
      </c>
      <c r="K29" s="66" t="e">
        <f>#REF!</f>
        <v>#REF!</v>
      </c>
      <c r="L29" s="61" t="e">
        <f>#REF!</f>
        <v>#REF!</v>
      </c>
      <c r="M29" s="41" t="e">
        <f>#REF!</f>
        <v>#REF!</v>
      </c>
      <c r="N29" s="41" t="e">
        <f>#REF!</f>
        <v>#REF!</v>
      </c>
    </row>
    <row r="30" spans="1:14">
      <c r="A30" s="51">
        <v>15</v>
      </c>
      <c r="B30" s="52" t="e">
        <f>#REF!</f>
        <v>#REF!</v>
      </c>
      <c r="C30" s="60" t="e">
        <f>#REF!</f>
        <v>#REF!</v>
      </c>
      <c r="D30" s="61" t="e">
        <f>#REF!</f>
        <v>#REF!</v>
      </c>
      <c r="E30" s="61" t="e">
        <f>#REF!</f>
        <v>#REF!</v>
      </c>
      <c r="F30" s="61" t="e">
        <f>#REF!</f>
        <v>#REF!</v>
      </c>
      <c r="G30" s="61" t="e">
        <f>#REF!</f>
        <v>#REF!</v>
      </c>
      <c r="H30" s="61" t="e">
        <f>#REF!</f>
        <v>#REF!</v>
      </c>
      <c r="I30" s="61" t="e">
        <f>#REF!</f>
        <v>#REF!</v>
      </c>
      <c r="J30" s="60" t="e">
        <f>#REF!</f>
        <v>#REF!</v>
      </c>
      <c r="K30" s="66" t="e">
        <f>#REF!</f>
        <v>#REF!</v>
      </c>
      <c r="L30" s="61" t="e">
        <f>#REF!</f>
        <v>#REF!</v>
      </c>
      <c r="M30" s="41" t="e">
        <f>#REF!</f>
        <v>#REF!</v>
      </c>
      <c r="N30" s="41" t="e">
        <f>#REF!</f>
        <v>#REF!</v>
      </c>
    </row>
    <row r="31" spans="1:14">
      <c r="A31" s="51">
        <v>16</v>
      </c>
      <c r="B31" s="52" t="e">
        <f>#REF!</f>
        <v>#REF!</v>
      </c>
      <c r="C31" s="60" t="e">
        <f>#REF!</f>
        <v>#REF!</v>
      </c>
      <c r="D31" s="61" t="e">
        <f>#REF!</f>
        <v>#REF!</v>
      </c>
      <c r="E31" s="61" t="e">
        <f>#REF!</f>
        <v>#REF!</v>
      </c>
      <c r="F31" s="61" t="e">
        <f>#REF!</f>
        <v>#REF!</v>
      </c>
      <c r="G31" s="61" t="e">
        <f>#REF!</f>
        <v>#REF!</v>
      </c>
      <c r="H31" s="61" t="e">
        <f>#REF!</f>
        <v>#REF!</v>
      </c>
      <c r="I31" s="61" t="e">
        <f>#REF!</f>
        <v>#REF!</v>
      </c>
      <c r="J31" s="60" t="e">
        <f>#REF!</f>
        <v>#REF!</v>
      </c>
      <c r="K31" s="66" t="e">
        <f>#REF!</f>
        <v>#REF!</v>
      </c>
      <c r="L31" s="61" t="e">
        <f>#REF!</f>
        <v>#REF!</v>
      </c>
      <c r="M31" s="41" t="e">
        <f>#REF!</f>
        <v>#REF!</v>
      </c>
      <c r="N31" s="41" t="e">
        <f>#REF!</f>
        <v>#REF!</v>
      </c>
    </row>
    <row r="32" spans="1:14">
      <c r="A32" s="51">
        <v>17</v>
      </c>
      <c r="B32" s="52" t="e">
        <f>#REF!</f>
        <v>#REF!</v>
      </c>
      <c r="C32" s="60" t="e">
        <f>#REF!</f>
        <v>#REF!</v>
      </c>
      <c r="D32" s="61" t="e">
        <f>#REF!</f>
        <v>#REF!</v>
      </c>
      <c r="E32" s="61" t="e">
        <f>#REF!</f>
        <v>#REF!</v>
      </c>
      <c r="F32" s="61" t="e">
        <f>#REF!</f>
        <v>#REF!</v>
      </c>
      <c r="G32" s="61" t="e">
        <f>#REF!</f>
        <v>#REF!</v>
      </c>
      <c r="H32" s="61" t="e">
        <f>#REF!</f>
        <v>#REF!</v>
      </c>
      <c r="I32" s="61" t="e">
        <f>#REF!</f>
        <v>#REF!</v>
      </c>
      <c r="J32" s="60" t="e">
        <f>#REF!</f>
        <v>#REF!</v>
      </c>
      <c r="K32" s="66" t="e">
        <f>#REF!</f>
        <v>#REF!</v>
      </c>
      <c r="L32" s="61" t="e">
        <f>#REF!</f>
        <v>#REF!</v>
      </c>
      <c r="M32" s="41" t="e">
        <f>#REF!</f>
        <v>#REF!</v>
      </c>
      <c r="N32" s="41" t="e">
        <f>#REF!</f>
        <v>#REF!</v>
      </c>
    </row>
    <row r="33" spans="1:14">
      <c r="A33" s="51">
        <v>18</v>
      </c>
      <c r="B33" s="52" t="e">
        <f>#REF!</f>
        <v>#REF!</v>
      </c>
      <c r="C33" s="60" t="e">
        <f>#REF!</f>
        <v>#REF!</v>
      </c>
      <c r="D33" s="61" t="e">
        <f>#REF!</f>
        <v>#REF!</v>
      </c>
      <c r="E33" s="61" t="e">
        <f>#REF!</f>
        <v>#REF!</v>
      </c>
      <c r="F33" s="61" t="e">
        <f>#REF!</f>
        <v>#REF!</v>
      </c>
      <c r="G33" s="61" t="e">
        <f>#REF!</f>
        <v>#REF!</v>
      </c>
      <c r="H33" s="61" t="e">
        <f>#REF!</f>
        <v>#REF!</v>
      </c>
      <c r="I33" s="61" t="e">
        <f>#REF!</f>
        <v>#REF!</v>
      </c>
      <c r="J33" s="60" t="e">
        <f>#REF!</f>
        <v>#REF!</v>
      </c>
      <c r="K33" s="66" t="e">
        <f>#REF!</f>
        <v>#REF!</v>
      </c>
      <c r="L33" s="61" t="e">
        <f>#REF!</f>
        <v>#REF!</v>
      </c>
      <c r="M33" s="41" t="e">
        <f>#REF!</f>
        <v>#REF!</v>
      </c>
      <c r="N33" s="41" t="e">
        <f>#REF!</f>
        <v>#REF!</v>
      </c>
    </row>
    <row r="34" spans="1:14">
      <c r="A34" s="51">
        <v>19</v>
      </c>
      <c r="B34" s="52" t="e">
        <f>#REF!</f>
        <v>#REF!</v>
      </c>
      <c r="C34" s="60" t="e">
        <f>#REF!</f>
        <v>#REF!</v>
      </c>
      <c r="D34" s="61" t="e">
        <f>#REF!</f>
        <v>#REF!</v>
      </c>
      <c r="E34" s="61" t="e">
        <f>#REF!</f>
        <v>#REF!</v>
      </c>
      <c r="F34" s="61" t="e">
        <f>#REF!</f>
        <v>#REF!</v>
      </c>
      <c r="G34" s="61" t="e">
        <f>#REF!</f>
        <v>#REF!</v>
      </c>
      <c r="H34" s="61" t="e">
        <f>#REF!</f>
        <v>#REF!</v>
      </c>
      <c r="I34" s="61" t="e">
        <f>#REF!</f>
        <v>#REF!</v>
      </c>
      <c r="J34" s="60" t="e">
        <f>#REF!</f>
        <v>#REF!</v>
      </c>
      <c r="K34" s="66" t="e">
        <f>#REF!</f>
        <v>#REF!</v>
      </c>
      <c r="L34" s="61" t="e">
        <f>#REF!</f>
        <v>#REF!</v>
      </c>
      <c r="M34" s="41" t="e">
        <f>#REF!</f>
        <v>#REF!</v>
      </c>
      <c r="N34" s="41" t="e">
        <f>#REF!</f>
        <v>#REF!</v>
      </c>
    </row>
    <row r="35" spans="1:14">
      <c r="A35" s="51"/>
      <c r="B35" s="52"/>
      <c r="C35" s="60"/>
      <c r="D35" s="61"/>
      <c r="E35" s="61"/>
      <c r="F35" s="61"/>
      <c r="G35" s="61"/>
      <c r="H35" s="61"/>
      <c r="I35" s="61"/>
      <c r="J35" s="60"/>
      <c r="K35" s="66"/>
      <c r="L35" s="61"/>
    </row>
    <row r="36" spans="1:14" s="33" customFormat="1">
      <c r="A36" s="56" t="s">
        <v>56</v>
      </c>
      <c r="B36" s="56">
        <f>COUNT(A16:A35)</f>
        <v>19</v>
      </c>
      <c r="C36" s="57" t="s">
        <v>0</v>
      </c>
      <c r="D36" s="59" t="e">
        <f t="shared" ref="D36:I36" si="3">SUM(D16:D35)</f>
        <v>#REF!</v>
      </c>
      <c r="E36" s="59" t="e">
        <f t="shared" si="3"/>
        <v>#REF!</v>
      </c>
      <c r="F36" s="59" t="e">
        <f t="shared" si="3"/>
        <v>#REF!</v>
      </c>
      <c r="G36" s="59" t="e">
        <f t="shared" si="3"/>
        <v>#REF!</v>
      </c>
      <c r="H36" s="59" t="e">
        <f t="shared" si="3"/>
        <v>#REF!</v>
      </c>
      <c r="I36" s="59" t="e">
        <f t="shared" si="3"/>
        <v>#REF!</v>
      </c>
      <c r="J36" s="57"/>
      <c r="K36" s="59"/>
      <c r="L36" s="59"/>
    </row>
    <row r="37" spans="1:14" hidden="1">
      <c r="B37" s="68" t="s">
        <v>27</v>
      </c>
      <c r="C37" s="69"/>
      <c r="D37" s="70"/>
      <c r="E37" s="70"/>
      <c r="F37" s="70"/>
      <c r="G37" s="70"/>
      <c r="H37" s="70"/>
      <c r="I37" s="70"/>
      <c r="J37" s="69"/>
      <c r="K37" s="70"/>
      <c r="L37" s="70"/>
    </row>
    <row r="38" spans="1:14" hidden="1">
      <c r="B38" s="61"/>
      <c r="C38" s="60"/>
      <c r="D38" s="61"/>
      <c r="E38" s="61"/>
      <c r="F38" s="61"/>
      <c r="G38" s="61"/>
      <c r="H38" s="61"/>
      <c r="I38" s="61"/>
      <c r="J38" s="60"/>
      <c r="K38" s="61"/>
      <c r="L38" s="61"/>
    </row>
    <row r="39" spans="1:14" s="33" customFormat="1" hidden="1">
      <c r="A39" s="71"/>
      <c r="B39" s="72" t="s">
        <v>105</v>
      </c>
      <c r="C39" s="57"/>
      <c r="D39" s="59">
        <f t="shared" ref="D39:I39" si="4">SUM(D38:D38)</f>
        <v>0</v>
      </c>
      <c r="E39" s="59">
        <f t="shared" si="4"/>
        <v>0</v>
      </c>
      <c r="F39" s="59">
        <f t="shared" si="4"/>
        <v>0</v>
      </c>
      <c r="G39" s="59">
        <f t="shared" si="4"/>
        <v>0</v>
      </c>
      <c r="H39" s="59">
        <f t="shared" si="4"/>
        <v>0</v>
      </c>
      <c r="I39" s="59">
        <f t="shared" si="4"/>
        <v>0</v>
      </c>
      <c r="J39" s="57"/>
      <c r="K39" s="59"/>
      <c r="L39" s="59"/>
    </row>
    <row r="40" spans="1:14" hidden="1">
      <c r="B40" s="73" t="s">
        <v>28</v>
      </c>
      <c r="C40" s="50"/>
      <c r="D40" s="49"/>
      <c r="E40" s="49"/>
      <c r="F40" s="49"/>
      <c r="G40" s="49"/>
      <c r="H40" s="49"/>
      <c r="I40" s="49"/>
      <c r="J40" s="50"/>
      <c r="K40" s="49"/>
      <c r="L40" s="49"/>
    </row>
    <row r="41" spans="1:14" hidden="1">
      <c r="B41" s="61"/>
      <c r="C41" s="60"/>
      <c r="D41" s="61"/>
      <c r="E41" s="61"/>
      <c r="F41" s="61"/>
      <c r="G41" s="61"/>
      <c r="H41" s="61"/>
      <c r="I41" s="61"/>
      <c r="J41" s="60"/>
      <c r="K41" s="61"/>
      <c r="L41" s="61"/>
    </row>
    <row r="42" spans="1:14" s="33" customFormat="1" hidden="1">
      <c r="A42" s="71"/>
      <c r="B42" s="72" t="s">
        <v>106</v>
      </c>
      <c r="C42" s="57"/>
      <c r="D42" s="59">
        <f t="shared" ref="D42:I42" si="5">SUM(D41:D41)</f>
        <v>0</v>
      </c>
      <c r="E42" s="59">
        <f t="shared" si="5"/>
        <v>0</v>
      </c>
      <c r="F42" s="59">
        <f t="shared" si="5"/>
        <v>0</v>
      </c>
      <c r="G42" s="59">
        <f t="shared" si="5"/>
        <v>0</v>
      </c>
      <c r="H42" s="59">
        <f t="shared" si="5"/>
        <v>0</v>
      </c>
      <c r="I42" s="59">
        <f t="shared" si="5"/>
        <v>0</v>
      </c>
      <c r="J42" s="57"/>
      <c r="K42" s="59"/>
      <c r="L42" s="59"/>
    </row>
    <row r="43" spans="1:14">
      <c r="A43" s="48" t="s">
        <v>27</v>
      </c>
      <c r="B43" s="49"/>
      <c r="C43" s="50"/>
      <c r="D43" s="49"/>
      <c r="E43" s="49"/>
      <c r="F43" s="49"/>
      <c r="G43" s="49"/>
      <c r="H43" s="49"/>
      <c r="I43" s="49"/>
      <c r="J43" s="50"/>
      <c r="K43" s="49"/>
      <c r="L43" s="49"/>
    </row>
    <row r="44" spans="1:14">
      <c r="A44" s="51">
        <v>1</v>
      </c>
      <c r="B44" s="52" t="e">
        <f>#REF!</f>
        <v>#REF!</v>
      </c>
      <c r="C44" s="60" t="e">
        <f>#REF!</f>
        <v>#REF!</v>
      </c>
      <c r="D44" s="61" t="e">
        <f>#REF!</f>
        <v>#REF!</v>
      </c>
      <c r="E44" s="61" t="e">
        <f>#REF!</f>
        <v>#REF!</v>
      </c>
      <c r="F44" s="61" t="e">
        <f>#REF!</f>
        <v>#REF!</v>
      </c>
      <c r="G44" s="61" t="e">
        <f>#REF!</f>
        <v>#REF!</v>
      </c>
      <c r="H44" s="61" t="e">
        <f>#REF!</f>
        <v>#REF!</v>
      </c>
      <c r="I44" s="61" t="e">
        <f>#REF!</f>
        <v>#REF!</v>
      </c>
      <c r="J44" s="60" t="e">
        <f>#REF!</f>
        <v>#REF!</v>
      </c>
      <c r="K44" s="60" t="e">
        <f>#REF!</f>
        <v>#REF!</v>
      </c>
      <c r="L44" s="61" t="e">
        <f>#REF!</f>
        <v>#REF!</v>
      </c>
      <c r="M44" s="41" t="e">
        <f>#REF!</f>
        <v>#REF!</v>
      </c>
      <c r="N44" s="41" t="e">
        <f>#REF!</f>
        <v>#REF!</v>
      </c>
    </row>
    <row r="45" spans="1:14">
      <c r="A45" s="51">
        <v>2</v>
      </c>
      <c r="B45" s="52" t="e">
        <f>#REF!</f>
        <v>#REF!</v>
      </c>
      <c r="C45" s="60" t="e">
        <f>#REF!</f>
        <v>#REF!</v>
      </c>
      <c r="D45" s="61" t="e">
        <f>#REF!</f>
        <v>#REF!</v>
      </c>
      <c r="E45" s="61" t="e">
        <f>#REF!</f>
        <v>#REF!</v>
      </c>
      <c r="F45" s="61" t="e">
        <f>#REF!</f>
        <v>#REF!</v>
      </c>
      <c r="G45" s="61" t="e">
        <f>#REF!</f>
        <v>#REF!</v>
      </c>
      <c r="H45" s="61" t="e">
        <f>#REF!</f>
        <v>#REF!</v>
      </c>
      <c r="I45" s="61" t="e">
        <f>#REF!</f>
        <v>#REF!</v>
      </c>
      <c r="J45" s="60" t="e">
        <f>#REF!</f>
        <v>#REF!</v>
      </c>
      <c r="K45" s="60" t="e">
        <f>#REF!</f>
        <v>#REF!</v>
      </c>
      <c r="L45" s="61" t="e">
        <f>#REF!</f>
        <v>#REF!</v>
      </c>
      <c r="M45" s="41" t="e">
        <f>#REF!</f>
        <v>#REF!</v>
      </c>
      <c r="N45" s="41" t="e">
        <f>#REF!</f>
        <v>#REF!</v>
      </c>
    </row>
    <row r="46" spans="1:14">
      <c r="A46" s="51"/>
      <c r="B46" s="52"/>
      <c r="C46" s="60"/>
      <c r="D46" s="61"/>
      <c r="E46" s="61"/>
      <c r="F46" s="61"/>
      <c r="G46" s="61"/>
      <c r="H46" s="61"/>
      <c r="I46" s="61"/>
      <c r="J46" s="60"/>
      <c r="K46" s="60"/>
      <c r="L46" s="61"/>
    </row>
    <row r="47" spans="1:14" s="33" customFormat="1">
      <c r="A47" s="62" t="s">
        <v>56</v>
      </c>
      <c r="B47" s="56">
        <f>COUNT(A44:A46)</f>
        <v>2</v>
      </c>
      <c r="C47" s="57" t="s">
        <v>0</v>
      </c>
      <c r="D47" s="59" t="e">
        <f t="shared" ref="D47:I47" si="6">SUM(D44:D46)</f>
        <v>#REF!</v>
      </c>
      <c r="E47" s="59" t="e">
        <f t="shared" si="6"/>
        <v>#REF!</v>
      </c>
      <c r="F47" s="59" t="e">
        <f t="shared" si="6"/>
        <v>#REF!</v>
      </c>
      <c r="G47" s="59" t="e">
        <f t="shared" si="6"/>
        <v>#REF!</v>
      </c>
      <c r="H47" s="59" t="e">
        <f t="shared" si="6"/>
        <v>#REF!</v>
      </c>
      <c r="I47" s="59" t="e">
        <f t="shared" si="6"/>
        <v>#REF!</v>
      </c>
      <c r="J47" s="57"/>
      <c r="K47" s="59"/>
      <c r="L47" s="59"/>
    </row>
    <row r="48" spans="1:14" hidden="1">
      <c r="B48" s="61"/>
      <c r="C48" s="60"/>
      <c r="D48" s="61"/>
      <c r="E48" s="61"/>
      <c r="F48" s="61"/>
      <c r="G48" s="61"/>
      <c r="H48" s="61"/>
      <c r="I48" s="61"/>
      <c r="J48" s="60"/>
      <c r="K48" s="61"/>
      <c r="L48" s="61"/>
    </row>
    <row r="49" spans="1:15" hidden="1">
      <c r="B49" s="72" t="s">
        <v>107</v>
      </c>
      <c r="C49" s="57"/>
      <c r="D49" s="59">
        <f t="shared" ref="D49:I49" si="7">SUM(D48:D48)</f>
        <v>0</v>
      </c>
      <c r="E49" s="59">
        <f t="shared" si="7"/>
        <v>0</v>
      </c>
      <c r="F49" s="59">
        <f t="shared" si="7"/>
        <v>0</v>
      </c>
      <c r="G49" s="59">
        <f t="shared" si="7"/>
        <v>0</v>
      </c>
      <c r="H49" s="59">
        <f t="shared" si="7"/>
        <v>0</v>
      </c>
      <c r="I49" s="59">
        <f t="shared" si="7"/>
        <v>0</v>
      </c>
      <c r="J49" s="57"/>
      <c r="K49" s="59"/>
      <c r="L49" s="59"/>
    </row>
    <row r="50" spans="1:15" hidden="1">
      <c r="B50" s="74"/>
      <c r="C50" s="50"/>
      <c r="D50" s="49"/>
      <c r="E50" s="49"/>
      <c r="F50" s="49"/>
      <c r="G50" s="49"/>
      <c r="H50" s="49"/>
      <c r="I50" s="49"/>
      <c r="J50" s="50"/>
      <c r="K50" s="49"/>
      <c r="L50" s="49"/>
    </row>
    <row r="51" spans="1:15" hidden="1">
      <c r="B51" s="61"/>
      <c r="C51" s="60"/>
      <c r="D51" s="61"/>
      <c r="E51" s="61"/>
      <c r="F51" s="61"/>
      <c r="G51" s="61"/>
      <c r="H51" s="61"/>
      <c r="I51" s="61"/>
      <c r="J51" s="60"/>
      <c r="K51" s="61"/>
      <c r="L51" s="61"/>
    </row>
    <row r="52" spans="1:15" hidden="1">
      <c r="B52" s="72" t="s">
        <v>108</v>
      </c>
      <c r="C52" s="57"/>
      <c r="D52" s="59">
        <f t="shared" ref="D52:I52" si="8">SUM(D51:D51)</f>
        <v>0</v>
      </c>
      <c r="E52" s="59">
        <f t="shared" si="8"/>
        <v>0</v>
      </c>
      <c r="F52" s="59">
        <f t="shared" si="8"/>
        <v>0</v>
      </c>
      <c r="G52" s="59">
        <f t="shared" si="8"/>
        <v>0</v>
      </c>
      <c r="H52" s="59">
        <f t="shared" si="8"/>
        <v>0</v>
      </c>
      <c r="I52" s="59">
        <f t="shared" si="8"/>
        <v>0</v>
      </c>
      <c r="J52" s="57"/>
      <c r="K52" s="59"/>
      <c r="L52" s="59"/>
    </row>
    <row r="53" spans="1:15">
      <c r="A53" s="48" t="s">
        <v>28</v>
      </c>
      <c r="B53" s="49"/>
      <c r="C53" s="50"/>
      <c r="D53" s="49"/>
      <c r="E53" s="49"/>
      <c r="F53" s="49"/>
      <c r="G53" s="49"/>
      <c r="H53" s="49"/>
      <c r="I53" s="49"/>
      <c r="J53" s="50"/>
      <c r="K53" s="49"/>
      <c r="L53" s="49"/>
    </row>
    <row r="54" spans="1:15">
      <c r="A54" s="51">
        <v>1</v>
      </c>
      <c r="B54" s="52" t="e">
        <f>'ยุทธศาสตร์ที่ 5'!#REF!</f>
        <v>#REF!</v>
      </c>
      <c r="C54" s="60" t="e">
        <f>'ยุทธศาสตร์ที่ 5'!#REF!</f>
        <v>#REF!</v>
      </c>
      <c r="D54" s="61" t="e">
        <f>'ยุทธศาสตร์ที่ 5'!#REF!</f>
        <v>#REF!</v>
      </c>
      <c r="E54" s="61" t="e">
        <f>'ยุทธศาสตร์ที่ 5'!#REF!</f>
        <v>#REF!</v>
      </c>
      <c r="F54" s="61" t="e">
        <f>'ยุทธศาสตร์ที่ 5'!#REF!</f>
        <v>#REF!</v>
      </c>
      <c r="G54" s="61" t="e">
        <f>'ยุทธศาสตร์ที่ 5'!#REF!</f>
        <v>#REF!</v>
      </c>
      <c r="H54" s="61" t="e">
        <f>'ยุทธศาสตร์ที่ 5'!#REF!</f>
        <v>#REF!</v>
      </c>
      <c r="I54" s="61" t="e">
        <f>'ยุทธศาสตร์ที่ 5'!#REF!</f>
        <v>#REF!</v>
      </c>
      <c r="J54" s="60" t="e">
        <f>'ยุทธศาสตร์ที่ 5'!#REF!</f>
        <v>#REF!</v>
      </c>
      <c r="K54" s="61" t="e">
        <f>'ยุทธศาสตร์ที่ 5'!#REF!</f>
        <v>#REF!</v>
      </c>
      <c r="L54" s="61" t="e">
        <f>'ยุทธศาสตร์ที่ 5'!#REF!</f>
        <v>#REF!</v>
      </c>
      <c r="M54" s="41" t="e">
        <f>'ยุทธศาสตร์ที่ 5'!#REF!</f>
        <v>#REF!</v>
      </c>
      <c r="N54" s="41" t="e">
        <f>'ยุทธศาสตร์ที่ 5'!#REF!</f>
        <v>#REF!</v>
      </c>
    </row>
    <row r="55" spans="1:15">
      <c r="A55" s="51">
        <v>2</v>
      </c>
      <c r="B55" s="52" t="e">
        <f>'ยุทธศาสตร์ที่ 5'!#REF!</f>
        <v>#REF!</v>
      </c>
      <c r="C55" s="60" t="e">
        <f>'ยุทธศาสตร์ที่ 5'!#REF!</f>
        <v>#REF!</v>
      </c>
      <c r="D55" s="61" t="e">
        <f>'ยุทธศาสตร์ที่ 5'!#REF!</f>
        <v>#REF!</v>
      </c>
      <c r="E55" s="61" t="e">
        <f>'ยุทธศาสตร์ที่ 5'!#REF!</f>
        <v>#REF!</v>
      </c>
      <c r="F55" s="61" t="e">
        <f>'ยุทธศาสตร์ที่ 5'!#REF!</f>
        <v>#REF!</v>
      </c>
      <c r="G55" s="61" t="e">
        <f>'ยุทธศาสตร์ที่ 5'!#REF!</f>
        <v>#REF!</v>
      </c>
      <c r="H55" s="61" t="e">
        <f>'ยุทธศาสตร์ที่ 5'!#REF!</f>
        <v>#REF!</v>
      </c>
      <c r="I55" s="61" t="e">
        <f>'ยุทธศาสตร์ที่ 5'!#REF!</f>
        <v>#REF!</v>
      </c>
      <c r="J55" s="60" t="e">
        <f>'ยุทธศาสตร์ที่ 5'!#REF!</f>
        <v>#REF!</v>
      </c>
      <c r="K55" s="61" t="e">
        <f>'ยุทธศาสตร์ที่ 5'!#REF!</f>
        <v>#REF!</v>
      </c>
      <c r="L55" s="61" t="e">
        <f>'ยุทธศาสตร์ที่ 5'!#REF!</f>
        <v>#REF!</v>
      </c>
      <c r="M55" s="41" t="e">
        <f>'ยุทธศาสตร์ที่ 5'!#REF!</f>
        <v>#REF!</v>
      </c>
      <c r="N55" s="41" t="e">
        <f>'ยุทธศาสตร์ที่ 5'!#REF!</f>
        <v>#REF!</v>
      </c>
    </row>
    <row r="56" spans="1:15">
      <c r="A56" s="51">
        <v>3</v>
      </c>
      <c r="B56" s="52" t="e">
        <f>'ยุทธศาสตร์ที่ 5'!#REF!</f>
        <v>#REF!</v>
      </c>
      <c r="C56" s="60" t="e">
        <f>'ยุทธศาสตร์ที่ 5'!#REF!</f>
        <v>#REF!</v>
      </c>
      <c r="D56" s="61" t="e">
        <f>'ยุทธศาสตร์ที่ 5'!#REF!</f>
        <v>#REF!</v>
      </c>
      <c r="E56" s="61" t="e">
        <f>'ยุทธศาสตร์ที่ 5'!#REF!</f>
        <v>#REF!</v>
      </c>
      <c r="F56" s="61" t="e">
        <f>'ยุทธศาสตร์ที่ 5'!#REF!</f>
        <v>#REF!</v>
      </c>
      <c r="G56" s="61" t="e">
        <f>'ยุทธศาสตร์ที่ 5'!#REF!</f>
        <v>#REF!</v>
      </c>
      <c r="H56" s="61" t="e">
        <f>'ยุทธศาสตร์ที่ 5'!#REF!</f>
        <v>#REF!</v>
      </c>
      <c r="I56" s="61" t="e">
        <f>'ยุทธศาสตร์ที่ 5'!#REF!</f>
        <v>#REF!</v>
      </c>
      <c r="J56" s="60" t="e">
        <f>'ยุทธศาสตร์ที่ 5'!#REF!</f>
        <v>#REF!</v>
      </c>
      <c r="K56" s="61" t="e">
        <f>'ยุทธศาสตร์ที่ 5'!#REF!</f>
        <v>#REF!</v>
      </c>
      <c r="L56" s="61" t="e">
        <f>'ยุทธศาสตร์ที่ 5'!#REF!</f>
        <v>#REF!</v>
      </c>
      <c r="M56" s="41" t="e">
        <f>'ยุทธศาสตร์ที่ 5'!#REF!</f>
        <v>#REF!</v>
      </c>
      <c r="N56" s="41" t="e">
        <f>'ยุทธศาสตร์ที่ 5'!#REF!</f>
        <v>#REF!</v>
      </c>
    </row>
    <row r="57" spans="1:15">
      <c r="A57" s="51"/>
      <c r="B57" s="52"/>
      <c r="C57" s="60"/>
      <c r="D57" s="61"/>
      <c r="E57" s="61"/>
      <c r="F57" s="61"/>
      <c r="G57" s="61"/>
      <c r="H57" s="61"/>
      <c r="I57" s="61"/>
      <c r="J57" s="60"/>
      <c r="K57" s="61"/>
      <c r="L57" s="61"/>
    </row>
    <row r="58" spans="1:15" s="33" customFormat="1">
      <c r="A58" s="62" t="s">
        <v>56</v>
      </c>
      <c r="B58" s="56">
        <f>COUNT(A54:A57)</f>
        <v>3</v>
      </c>
      <c r="C58" s="57" t="s">
        <v>0</v>
      </c>
      <c r="D58" s="59" t="e">
        <f t="shared" ref="D58:I58" si="9">SUM(D54:D57)</f>
        <v>#REF!</v>
      </c>
      <c r="E58" s="59" t="e">
        <f t="shared" si="9"/>
        <v>#REF!</v>
      </c>
      <c r="F58" s="59" t="e">
        <f t="shared" si="9"/>
        <v>#REF!</v>
      </c>
      <c r="G58" s="59" t="e">
        <f t="shared" si="9"/>
        <v>#REF!</v>
      </c>
      <c r="H58" s="59" t="e">
        <f t="shared" si="9"/>
        <v>#REF!</v>
      </c>
      <c r="I58" s="59" t="e">
        <f t="shared" si="9"/>
        <v>#REF!</v>
      </c>
      <c r="J58" s="57"/>
      <c r="K58" s="59"/>
      <c r="L58" s="59"/>
    </row>
    <row r="59" spans="1:15" hidden="1">
      <c r="B59" s="61"/>
      <c r="C59" s="60"/>
      <c r="D59" s="61"/>
      <c r="E59" s="61"/>
      <c r="F59" s="61"/>
      <c r="G59" s="61"/>
      <c r="H59" s="61"/>
      <c r="I59" s="61"/>
      <c r="J59" s="60"/>
      <c r="K59" s="61"/>
      <c r="L59" s="61"/>
    </row>
    <row r="60" spans="1:15" hidden="1">
      <c r="B60" s="72" t="s">
        <v>109</v>
      </c>
      <c r="C60" s="57"/>
      <c r="D60" s="59">
        <f t="shared" ref="D60:I60" si="10">SUM(D59:D59)</f>
        <v>0</v>
      </c>
      <c r="E60" s="59">
        <f t="shared" si="10"/>
        <v>0</v>
      </c>
      <c r="F60" s="59">
        <f t="shared" si="10"/>
        <v>0</v>
      </c>
      <c r="G60" s="59">
        <f t="shared" si="10"/>
        <v>0</v>
      </c>
      <c r="H60" s="59">
        <f t="shared" si="10"/>
        <v>0</v>
      </c>
      <c r="I60" s="59">
        <f t="shared" si="10"/>
        <v>0</v>
      </c>
      <c r="J60" s="57"/>
      <c r="K60" s="59"/>
      <c r="L60" s="59"/>
    </row>
    <row r="61" spans="1:15">
      <c r="A61" s="48" t="s">
        <v>29</v>
      </c>
      <c r="B61" s="49"/>
      <c r="C61" s="50"/>
      <c r="D61" s="49"/>
      <c r="E61" s="49"/>
      <c r="F61" s="49"/>
      <c r="G61" s="49"/>
      <c r="H61" s="49"/>
      <c r="I61" s="49"/>
      <c r="J61" s="50"/>
      <c r="K61" s="49"/>
      <c r="L61" s="49"/>
    </row>
    <row r="62" spans="1:15">
      <c r="A62" s="51">
        <v>1</v>
      </c>
      <c r="B62" s="61" t="e">
        <f>'ยุทธศาสตร์ที่ 6'!#REF!</f>
        <v>#REF!</v>
      </c>
      <c r="C62" s="60" t="e">
        <f>'ยุทธศาสตร์ที่ 6'!#REF!</f>
        <v>#REF!</v>
      </c>
      <c r="D62" s="61" t="e">
        <f>'ยุทธศาสตร์ที่ 6'!#REF!</f>
        <v>#REF!</v>
      </c>
      <c r="E62" s="61" t="e">
        <f>'ยุทธศาสตร์ที่ 6'!#REF!</f>
        <v>#REF!</v>
      </c>
      <c r="F62" s="61" t="e">
        <f>'ยุทธศาสตร์ที่ 6'!#REF!</f>
        <v>#REF!</v>
      </c>
      <c r="G62" s="61" t="e">
        <f>'ยุทธศาสตร์ที่ 6'!#REF!</f>
        <v>#REF!</v>
      </c>
      <c r="H62" s="61" t="e">
        <f>'ยุทธศาสตร์ที่ 6'!#REF!</f>
        <v>#REF!</v>
      </c>
      <c r="I62" s="61" t="e">
        <f>'ยุทธศาสตร์ที่ 6'!#REF!</f>
        <v>#REF!</v>
      </c>
      <c r="J62" s="60" t="e">
        <f>'ยุทธศาสตร์ที่ 6'!#REF!</f>
        <v>#REF!</v>
      </c>
      <c r="K62" s="60" t="e">
        <f>'ยุทธศาสตร์ที่ 6'!#REF!</f>
        <v>#REF!</v>
      </c>
      <c r="L62" s="61" t="e">
        <f>'ยุทธศาสตร์ที่ 6'!#REF!</f>
        <v>#REF!</v>
      </c>
      <c r="M62" s="41" t="e">
        <f>'ยุทธศาสตร์ที่ 6'!#REF!</f>
        <v>#REF!</v>
      </c>
      <c r="N62" s="41" t="e">
        <f>'ยุทธศาสตร์ที่ 6'!#REF!</f>
        <v>#REF!</v>
      </c>
      <c r="O62" s="41" t="e">
        <f>'ยุทธศาสตร์ที่ 6'!#REF!</f>
        <v>#REF!</v>
      </c>
    </row>
    <row r="63" spans="1:15">
      <c r="A63" s="51"/>
      <c r="B63" s="61"/>
      <c r="C63" s="60"/>
      <c r="D63" s="61"/>
      <c r="E63" s="61"/>
      <c r="F63" s="61"/>
      <c r="G63" s="61"/>
      <c r="H63" s="61"/>
      <c r="I63" s="61"/>
      <c r="J63" s="60"/>
      <c r="K63" s="60"/>
      <c r="L63" s="61"/>
    </row>
    <row r="64" spans="1:15" s="33" customFormat="1">
      <c r="A64" s="56" t="s">
        <v>56</v>
      </c>
      <c r="B64" s="56">
        <f>COUNT(A62:A63)</f>
        <v>1</v>
      </c>
      <c r="C64" s="57" t="s">
        <v>0</v>
      </c>
      <c r="D64" s="59" t="e">
        <f t="shared" ref="D64:I64" si="11">SUM(D62:D63)</f>
        <v>#REF!</v>
      </c>
      <c r="E64" s="59" t="e">
        <f t="shared" si="11"/>
        <v>#REF!</v>
      </c>
      <c r="F64" s="59" t="e">
        <f t="shared" si="11"/>
        <v>#REF!</v>
      </c>
      <c r="G64" s="59" t="e">
        <f t="shared" si="11"/>
        <v>#REF!</v>
      </c>
      <c r="H64" s="59" t="e">
        <f t="shared" si="11"/>
        <v>#REF!</v>
      </c>
      <c r="I64" s="59" t="e">
        <f t="shared" si="11"/>
        <v>#REF!</v>
      </c>
      <c r="J64" s="57"/>
      <c r="K64" s="59"/>
      <c r="L64" s="59"/>
    </row>
    <row r="75" spans="1:10">
      <c r="A75" s="41"/>
    </row>
    <row r="80" spans="1:10">
      <c r="A80" s="41"/>
      <c r="C80" s="41"/>
      <c r="J80" s="41"/>
    </row>
    <row r="82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8"/>
  <sheetViews>
    <sheetView zoomScale="50" zoomScaleNormal="50" zoomScalePageLayoutView="50" workbookViewId="0">
      <selection activeCell="A12" sqref="A12:A1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B7+B10+B17+B26+B35+B40</f>
        <v>4</v>
      </c>
      <c r="D4" s="45" t="e">
        <f t="shared" ref="D4:I4" si="0">D7+D10+D17+D26+D35+D40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/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4" s="33" customFormat="1">
      <c r="A7" s="56" t="s">
        <v>56</v>
      </c>
      <c r="B7" s="56">
        <f>COUNT(A6:A6)</f>
        <v>0</v>
      </c>
      <c r="C7" s="57" t="s">
        <v>0</v>
      </c>
      <c r="D7" s="58">
        <f t="shared" ref="D7:I7" si="1">SUM(D6:D6)</f>
        <v>0</v>
      </c>
      <c r="E7" s="58">
        <f t="shared" si="1"/>
        <v>0</v>
      </c>
      <c r="F7" s="58">
        <f t="shared" si="1"/>
        <v>0</v>
      </c>
      <c r="G7" s="58">
        <f t="shared" si="1"/>
        <v>0</v>
      </c>
      <c r="H7" s="58">
        <f t="shared" si="1"/>
        <v>0</v>
      </c>
      <c r="I7" s="58">
        <f t="shared" si="1"/>
        <v>0</v>
      </c>
      <c r="J7" s="57"/>
      <c r="K7" s="59"/>
      <c r="L7" s="59"/>
    </row>
    <row r="8" spans="1:14">
      <c r="A8" s="48" t="s">
        <v>25</v>
      </c>
      <c r="B8" s="49"/>
      <c r="C8" s="50"/>
      <c r="D8" s="49"/>
      <c r="E8" s="49"/>
      <c r="F8" s="49"/>
      <c r="G8" s="49"/>
      <c r="H8" s="49"/>
      <c r="I8" s="49"/>
      <c r="J8" s="50"/>
      <c r="K8" s="49"/>
      <c r="L8" s="49"/>
    </row>
    <row r="9" spans="1:14">
      <c r="A9" s="51"/>
      <c r="B9" s="52"/>
      <c r="C9" s="60"/>
      <c r="D9" s="61"/>
      <c r="E9" s="61"/>
      <c r="F9" s="61"/>
      <c r="G9" s="61"/>
      <c r="H9" s="61"/>
      <c r="I9" s="61"/>
      <c r="J9" s="60"/>
      <c r="K9" s="61"/>
      <c r="L9" s="61"/>
    </row>
    <row r="10" spans="1:14" s="33" customFormat="1">
      <c r="A10" s="62" t="s">
        <v>56</v>
      </c>
      <c r="B10" s="63">
        <f>COUNT(A9:A9)</f>
        <v>0</v>
      </c>
      <c r="C10" s="64" t="s">
        <v>0</v>
      </c>
      <c r="D10" s="65">
        <f t="shared" ref="D10:I10" si="2">SUM(D9:D9)</f>
        <v>0</v>
      </c>
      <c r="E10" s="65">
        <f t="shared" si="2"/>
        <v>0</v>
      </c>
      <c r="F10" s="65">
        <f t="shared" si="2"/>
        <v>0</v>
      </c>
      <c r="G10" s="65">
        <f t="shared" si="2"/>
        <v>0</v>
      </c>
      <c r="H10" s="65">
        <f t="shared" si="2"/>
        <v>0</v>
      </c>
      <c r="I10" s="65">
        <f t="shared" si="2"/>
        <v>0</v>
      </c>
      <c r="J10" s="64"/>
      <c r="K10" s="65"/>
      <c r="L10" s="65"/>
    </row>
    <row r="11" spans="1:14">
      <c r="A11" s="48" t="s">
        <v>70</v>
      </c>
      <c r="B11" s="49"/>
      <c r="C11" s="50"/>
      <c r="D11" s="49"/>
      <c r="E11" s="49"/>
      <c r="F11" s="49"/>
      <c r="G11" s="49"/>
      <c r="H11" s="49"/>
      <c r="I11" s="49"/>
      <c r="J11" s="50"/>
      <c r="K11" s="49"/>
      <c r="L11" s="49"/>
    </row>
    <row r="12" spans="1:14">
      <c r="A12" s="51">
        <v>1</v>
      </c>
      <c r="B12" s="52" t="e">
        <f>#REF!</f>
        <v>#REF!</v>
      </c>
      <c r="C12" s="60" t="e">
        <f>#REF!</f>
        <v>#REF!</v>
      </c>
      <c r="D12" s="61" t="e">
        <f>#REF!</f>
        <v>#REF!</v>
      </c>
      <c r="E12" s="61" t="e">
        <f>#REF!</f>
        <v>#REF!</v>
      </c>
      <c r="F12" s="61" t="e">
        <f>#REF!</f>
        <v>#REF!</v>
      </c>
      <c r="G12" s="61" t="e">
        <f>#REF!</f>
        <v>#REF!</v>
      </c>
      <c r="H12" s="61" t="e">
        <f>#REF!</f>
        <v>#REF!</v>
      </c>
      <c r="I12" s="61" t="e">
        <f>#REF!</f>
        <v>#REF!</v>
      </c>
      <c r="J12" s="60" t="e">
        <f>#REF!</f>
        <v>#REF!</v>
      </c>
      <c r="K12" s="60" t="e">
        <f>#REF!</f>
        <v>#REF!</v>
      </c>
      <c r="L12" s="60" t="e">
        <f>#REF!</f>
        <v>#REF!</v>
      </c>
      <c r="M12" s="41" t="e">
        <f>#REF!</f>
        <v>#REF!</v>
      </c>
      <c r="N12" s="41" t="e">
        <f>#REF!</f>
        <v>#REF!</v>
      </c>
    </row>
    <row r="13" spans="1:14">
      <c r="A13" s="51">
        <v>2</v>
      </c>
      <c r="B13" s="52" t="e">
        <f>#REF!</f>
        <v>#REF!</v>
      </c>
      <c r="C13" s="60" t="e">
        <f>#REF!</f>
        <v>#REF!</v>
      </c>
      <c r="D13" s="61" t="e">
        <f>#REF!</f>
        <v>#REF!</v>
      </c>
      <c r="E13" s="61" t="e">
        <f>#REF!</f>
        <v>#REF!</v>
      </c>
      <c r="F13" s="61" t="e">
        <f>#REF!</f>
        <v>#REF!</v>
      </c>
      <c r="G13" s="61" t="e">
        <f>#REF!</f>
        <v>#REF!</v>
      </c>
      <c r="H13" s="61" t="e">
        <f>#REF!</f>
        <v>#REF!</v>
      </c>
      <c r="I13" s="61" t="e">
        <f>#REF!</f>
        <v>#REF!</v>
      </c>
      <c r="J13" s="60" t="e">
        <f>#REF!</f>
        <v>#REF!</v>
      </c>
      <c r="K13" s="66" t="e">
        <f>#REF!</f>
        <v>#REF!</v>
      </c>
      <c r="L13" s="61" t="e">
        <f>#REF!</f>
        <v>#REF!</v>
      </c>
      <c r="M13" s="41" t="e">
        <f>#REF!</f>
        <v>#REF!</v>
      </c>
      <c r="N13" s="41" t="e">
        <f>#REF!</f>
        <v>#REF!</v>
      </c>
    </row>
    <row r="14" spans="1:14">
      <c r="A14" s="51">
        <v>3</v>
      </c>
      <c r="B14" s="52" t="e">
        <f>#REF!</f>
        <v>#REF!</v>
      </c>
      <c r="C14" s="60" t="e">
        <f>#REF!</f>
        <v>#REF!</v>
      </c>
      <c r="D14" s="61" t="e">
        <f>#REF!</f>
        <v>#REF!</v>
      </c>
      <c r="E14" s="61" t="e">
        <f>#REF!</f>
        <v>#REF!</v>
      </c>
      <c r="F14" s="61" t="e">
        <f>#REF!</f>
        <v>#REF!</v>
      </c>
      <c r="G14" s="61" t="e">
        <f>#REF!</f>
        <v>#REF!</v>
      </c>
      <c r="H14" s="61" t="e">
        <f>#REF!</f>
        <v>#REF!</v>
      </c>
      <c r="I14" s="61" t="e">
        <f>#REF!</f>
        <v>#REF!</v>
      </c>
      <c r="J14" s="60" t="e">
        <f>#REF!</f>
        <v>#REF!</v>
      </c>
      <c r="K14" s="66" t="e">
        <f>#REF!</f>
        <v>#REF!</v>
      </c>
      <c r="L14" s="61" t="e">
        <f>#REF!</f>
        <v>#REF!</v>
      </c>
      <c r="M14" s="41" t="e">
        <f>#REF!</f>
        <v>#REF!</v>
      </c>
      <c r="N14" s="41" t="e">
        <f>#REF!</f>
        <v>#REF!</v>
      </c>
    </row>
    <row r="15" spans="1:14">
      <c r="A15" s="51"/>
      <c r="B15" s="52"/>
      <c r="C15" s="60"/>
      <c r="D15" s="61"/>
      <c r="E15" s="61"/>
      <c r="F15" s="61"/>
      <c r="G15" s="61"/>
      <c r="H15" s="61"/>
      <c r="I15" s="61"/>
      <c r="J15" s="60"/>
      <c r="K15" s="66"/>
      <c r="L15" s="61"/>
    </row>
    <row r="16" spans="1:14">
      <c r="A16" s="51"/>
      <c r="B16" s="52"/>
      <c r="C16" s="60"/>
      <c r="D16" s="61"/>
      <c r="E16" s="61"/>
      <c r="F16" s="61"/>
      <c r="G16" s="61"/>
      <c r="H16" s="61"/>
      <c r="I16" s="61"/>
      <c r="J16" s="60"/>
      <c r="K16" s="66"/>
      <c r="L16" s="61"/>
    </row>
    <row r="17" spans="1:12" s="33" customFormat="1">
      <c r="A17" s="56" t="s">
        <v>56</v>
      </c>
      <c r="B17" s="56">
        <f>COUNT(A12:A16)</f>
        <v>3</v>
      </c>
      <c r="C17" s="57" t="s">
        <v>0</v>
      </c>
      <c r="D17" s="59" t="e">
        <f t="shared" ref="D17:I17" si="3">SUM(D12:D16)</f>
        <v>#REF!</v>
      </c>
      <c r="E17" s="59" t="e">
        <f t="shared" si="3"/>
        <v>#REF!</v>
      </c>
      <c r="F17" s="59" t="e">
        <f t="shared" si="3"/>
        <v>#REF!</v>
      </c>
      <c r="G17" s="59" t="e">
        <f t="shared" si="3"/>
        <v>#REF!</v>
      </c>
      <c r="H17" s="59" t="e">
        <f t="shared" si="3"/>
        <v>#REF!</v>
      </c>
      <c r="I17" s="59" t="e">
        <f t="shared" si="3"/>
        <v>#REF!</v>
      </c>
      <c r="J17" s="57"/>
      <c r="K17" s="59"/>
      <c r="L17" s="59"/>
    </row>
    <row r="18" spans="1:12" hidden="1">
      <c r="B18" s="68" t="s">
        <v>27</v>
      </c>
      <c r="C18" s="69"/>
      <c r="D18" s="70"/>
      <c r="E18" s="70"/>
      <c r="F18" s="70"/>
      <c r="G18" s="70"/>
      <c r="H18" s="70"/>
      <c r="I18" s="70"/>
      <c r="J18" s="69"/>
      <c r="K18" s="70"/>
      <c r="L18" s="70"/>
    </row>
    <row r="19" spans="1:12" hidden="1">
      <c r="B19" s="61"/>
      <c r="C19" s="60"/>
      <c r="D19" s="61"/>
      <c r="E19" s="61"/>
      <c r="F19" s="61"/>
      <c r="G19" s="61"/>
      <c r="H19" s="61"/>
      <c r="I19" s="61"/>
      <c r="J19" s="60"/>
      <c r="K19" s="61"/>
      <c r="L19" s="61"/>
    </row>
    <row r="20" spans="1:12" s="33" customFormat="1" hidden="1">
      <c r="A20" s="71"/>
      <c r="B20" s="72" t="s">
        <v>105</v>
      </c>
      <c r="C20" s="57"/>
      <c r="D20" s="59">
        <f t="shared" ref="D20:I20" si="4">SUM(D19:D19)</f>
        <v>0</v>
      </c>
      <c r="E20" s="59">
        <f t="shared" si="4"/>
        <v>0</v>
      </c>
      <c r="F20" s="59">
        <f t="shared" si="4"/>
        <v>0</v>
      </c>
      <c r="G20" s="59">
        <f t="shared" si="4"/>
        <v>0</v>
      </c>
      <c r="H20" s="59">
        <f t="shared" si="4"/>
        <v>0</v>
      </c>
      <c r="I20" s="59">
        <f t="shared" si="4"/>
        <v>0</v>
      </c>
      <c r="J20" s="57"/>
      <c r="K20" s="59"/>
      <c r="L20" s="59"/>
    </row>
    <row r="21" spans="1:12" hidden="1">
      <c r="B21" s="73" t="s">
        <v>28</v>
      </c>
      <c r="C21" s="50"/>
      <c r="D21" s="49"/>
      <c r="E21" s="49"/>
      <c r="F21" s="49"/>
      <c r="G21" s="49"/>
      <c r="H21" s="49"/>
      <c r="I21" s="49"/>
      <c r="J21" s="50"/>
      <c r="K21" s="49"/>
      <c r="L21" s="49"/>
    </row>
    <row r="22" spans="1:12" hidden="1">
      <c r="B22" s="61"/>
      <c r="C22" s="60"/>
      <c r="D22" s="61"/>
      <c r="E22" s="61"/>
      <c r="F22" s="61"/>
      <c r="G22" s="61"/>
      <c r="H22" s="61"/>
      <c r="I22" s="61"/>
      <c r="J22" s="60"/>
      <c r="K22" s="61"/>
      <c r="L22" s="61"/>
    </row>
    <row r="23" spans="1:12" s="33" customFormat="1" hidden="1">
      <c r="A23" s="71"/>
      <c r="B23" s="72" t="s">
        <v>106</v>
      </c>
      <c r="C23" s="57"/>
      <c r="D23" s="59">
        <f t="shared" ref="D23:I23" si="5">SUM(D22:D22)</f>
        <v>0</v>
      </c>
      <c r="E23" s="59">
        <f t="shared" si="5"/>
        <v>0</v>
      </c>
      <c r="F23" s="59">
        <f t="shared" si="5"/>
        <v>0</v>
      </c>
      <c r="G23" s="59">
        <f t="shared" si="5"/>
        <v>0</v>
      </c>
      <c r="H23" s="59">
        <f t="shared" si="5"/>
        <v>0</v>
      </c>
      <c r="I23" s="59">
        <f t="shared" si="5"/>
        <v>0</v>
      </c>
      <c r="J23" s="57"/>
      <c r="K23" s="59"/>
      <c r="L23" s="59"/>
    </row>
    <row r="24" spans="1:12">
      <c r="A24" s="48" t="s">
        <v>27</v>
      </c>
      <c r="B24" s="49"/>
      <c r="C24" s="50"/>
      <c r="D24" s="49"/>
      <c r="E24" s="49"/>
      <c r="F24" s="49"/>
      <c r="G24" s="49"/>
      <c r="H24" s="49"/>
      <c r="I24" s="49"/>
      <c r="J24" s="50"/>
      <c r="K24" s="49"/>
      <c r="L24" s="49"/>
    </row>
    <row r="25" spans="1:12">
      <c r="A25" s="51"/>
      <c r="B25" s="52"/>
      <c r="C25" s="60"/>
      <c r="D25" s="61"/>
      <c r="E25" s="61"/>
      <c r="F25" s="61"/>
      <c r="G25" s="61"/>
      <c r="H25" s="61"/>
      <c r="I25" s="61"/>
      <c r="J25" s="60"/>
      <c r="K25" s="60"/>
      <c r="L25" s="61"/>
    </row>
    <row r="26" spans="1:12" s="33" customFormat="1">
      <c r="A26" s="62" t="s">
        <v>56</v>
      </c>
      <c r="B26" s="56">
        <f>COUNT(A25:A25)</f>
        <v>0</v>
      </c>
      <c r="C26" s="57" t="s">
        <v>0</v>
      </c>
      <c r="D26" s="59">
        <f t="shared" ref="D26:I26" si="6">SUM(D25:D25)</f>
        <v>0</v>
      </c>
      <c r="E26" s="59">
        <f t="shared" si="6"/>
        <v>0</v>
      </c>
      <c r="F26" s="59">
        <f t="shared" si="6"/>
        <v>0</v>
      </c>
      <c r="G26" s="59">
        <f t="shared" si="6"/>
        <v>0</v>
      </c>
      <c r="H26" s="59">
        <f t="shared" si="6"/>
        <v>0</v>
      </c>
      <c r="I26" s="59">
        <f t="shared" si="6"/>
        <v>0</v>
      </c>
      <c r="J26" s="57"/>
      <c r="K26" s="59"/>
      <c r="L26" s="59"/>
    </row>
    <row r="27" spans="1:12" hidden="1">
      <c r="B27" s="61"/>
      <c r="C27" s="60"/>
      <c r="D27" s="61"/>
      <c r="E27" s="61"/>
      <c r="F27" s="61"/>
      <c r="G27" s="61"/>
      <c r="H27" s="61"/>
      <c r="I27" s="61"/>
      <c r="J27" s="60"/>
      <c r="K27" s="61"/>
      <c r="L27" s="61"/>
    </row>
    <row r="28" spans="1:12" hidden="1">
      <c r="B28" s="72" t="s">
        <v>107</v>
      </c>
      <c r="C28" s="57"/>
      <c r="D28" s="59">
        <f t="shared" ref="D28:I28" si="7">SUM(D27:D27)</f>
        <v>0</v>
      </c>
      <c r="E28" s="59">
        <f t="shared" si="7"/>
        <v>0</v>
      </c>
      <c r="F28" s="59">
        <f t="shared" si="7"/>
        <v>0</v>
      </c>
      <c r="G28" s="59">
        <f t="shared" si="7"/>
        <v>0</v>
      </c>
      <c r="H28" s="59">
        <f t="shared" si="7"/>
        <v>0</v>
      </c>
      <c r="I28" s="59">
        <f t="shared" si="7"/>
        <v>0</v>
      </c>
      <c r="J28" s="57"/>
      <c r="K28" s="59"/>
      <c r="L28" s="59"/>
    </row>
    <row r="29" spans="1:12" hidden="1">
      <c r="B29" s="74"/>
      <c r="C29" s="50"/>
      <c r="D29" s="49"/>
      <c r="E29" s="49"/>
      <c r="F29" s="49"/>
      <c r="G29" s="49"/>
      <c r="H29" s="49"/>
      <c r="I29" s="49"/>
      <c r="J29" s="50"/>
      <c r="K29" s="49"/>
      <c r="L29" s="49"/>
    </row>
    <row r="30" spans="1:12" hidden="1">
      <c r="B30" s="61"/>
      <c r="C30" s="60"/>
      <c r="D30" s="61"/>
      <c r="E30" s="61"/>
      <c r="F30" s="61"/>
      <c r="G30" s="61"/>
      <c r="H30" s="61"/>
      <c r="I30" s="61"/>
      <c r="J30" s="60"/>
      <c r="K30" s="61"/>
      <c r="L30" s="61"/>
    </row>
    <row r="31" spans="1:12" hidden="1">
      <c r="B31" s="72" t="s">
        <v>108</v>
      </c>
      <c r="C31" s="57"/>
      <c r="D31" s="59">
        <f t="shared" ref="D31:I31" si="8">SUM(D30:D30)</f>
        <v>0</v>
      </c>
      <c r="E31" s="59">
        <f t="shared" si="8"/>
        <v>0</v>
      </c>
      <c r="F31" s="59">
        <f t="shared" si="8"/>
        <v>0</v>
      </c>
      <c r="G31" s="59">
        <f t="shared" si="8"/>
        <v>0</v>
      </c>
      <c r="H31" s="59">
        <f t="shared" si="8"/>
        <v>0</v>
      </c>
      <c r="I31" s="59">
        <f t="shared" si="8"/>
        <v>0</v>
      </c>
      <c r="J31" s="57"/>
      <c r="K31" s="59"/>
      <c r="L31" s="59"/>
    </row>
    <row r="32" spans="1:12">
      <c r="A32" s="48" t="s">
        <v>28</v>
      </c>
      <c r="B32" s="49"/>
      <c r="C32" s="50"/>
      <c r="D32" s="49"/>
      <c r="E32" s="49"/>
      <c r="F32" s="49"/>
      <c r="G32" s="49"/>
      <c r="H32" s="49"/>
      <c r="I32" s="49"/>
      <c r="J32" s="50"/>
      <c r="K32" s="49"/>
      <c r="L32" s="49"/>
    </row>
    <row r="33" spans="1:14">
      <c r="A33" s="51">
        <v>1</v>
      </c>
      <c r="B33" s="52" t="e">
        <f>'ยุทธศาสตร์ที่ 5'!#REF!</f>
        <v>#REF!</v>
      </c>
      <c r="C33" s="60" t="e">
        <f>'ยุทธศาสตร์ที่ 5'!#REF!</f>
        <v>#REF!</v>
      </c>
      <c r="D33" s="61" t="e">
        <f>'ยุทธศาสตร์ที่ 5'!#REF!</f>
        <v>#REF!</v>
      </c>
      <c r="E33" s="61" t="e">
        <f>'ยุทธศาสตร์ที่ 5'!#REF!</f>
        <v>#REF!</v>
      </c>
      <c r="F33" s="61" t="e">
        <f>'ยุทธศาสตร์ที่ 5'!#REF!</f>
        <v>#REF!</v>
      </c>
      <c r="G33" s="61" t="e">
        <f>'ยุทธศาสตร์ที่ 5'!#REF!</f>
        <v>#REF!</v>
      </c>
      <c r="H33" s="61" t="e">
        <f>'ยุทธศาสตร์ที่ 5'!#REF!</f>
        <v>#REF!</v>
      </c>
      <c r="I33" s="61" t="e">
        <f>'ยุทธศาสตร์ที่ 5'!#REF!</f>
        <v>#REF!</v>
      </c>
      <c r="J33" s="60" t="e">
        <f>'ยุทธศาสตร์ที่ 5'!#REF!</f>
        <v>#REF!</v>
      </c>
      <c r="K33" s="61" t="e">
        <f>'ยุทธศาสตร์ที่ 5'!#REF!</f>
        <v>#REF!</v>
      </c>
      <c r="L33" s="61" t="e">
        <f>'ยุทธศาสตร์ที่ 5'!#REF!</f>
        <v>#REF!</v>
      </c>
      <c r="M33" s="41" t="e">
        <f>'ยุทธศาสตร์ที่ 5'!#REF!</f>
        <v>#REF!</v>
      </c>
      <c r="N33" s="41" t="e">
        <f>'ยุทธศาสตร์ที่ 5'!#REF!</f>
        <v>#REF!</v>
      </c>
    </row>
    <row r="34" spans="1:14">
      <c r="A34" s="51"/>
      <c r="B34" s="52"/>
      <c r="C34" s="60"/>
      <c r="D34" s="61"/>
      <c r="E34" s="61"/>
      <c r="F34" s="61"/>
      <c r="G34" s="61"/>
      <c r="H34" s="61"/>
      <c r="I34" s="61"/>
      <c r="J34" s="60"/>
      <c r="K34" s="61"/>
      <c r="L34" s="61"/>
    </row>
    <row r="35" spans="1:14" s="33" customFormat="1">
      <c r="A35" s="62" t="s">
        <v>56</v>
      </c>
      <c r="B35" s="56">
        <f>COUNT(A33:A34)</f>
        <v>1</v>
      </c>
      <c r="C35" s="57" t="s">
        <v>0</v>
      </c>
      <c r="D35" s="59" t="e">
        <f t="shared" ref="D35:I35" si="9">SUM(D33:D34)</f>
        <v>#REF!</v>
      </c>
      <c r="E35" s="59" t="e">
        <f t="shared" si="9"/>
        <v>#REF!</v>
      </c>
      <c r="F35" s="59" t="e">
        <f t="shared" si="9"/>
        <v>#REF!</v>
      </c>
      <c r="G35" s="59" t="e">
        <f t="shared" si="9"/>
        <v>#REF!</v>
      </c>
      <c r="H35" s="59" t="e">
        <f t="shared" si="9"/>
        <v>#REF!</v>
      </c>
      <c r="I35" s="59" t="e">
        <f t="shared" si="9"/>
        <v>#REF!</v>
      </c>
      <c r="J35" s="57"/>
      <c r="K35" s="59"/>
      <c r="L35" s="59"/>
    </row>
    <row r="36" spans="1:14" hidden="1">
      <c r="B36" s="61"/>
      <c r="C36" s="60"/>
      <c r="D36" s="61"/>
      <c r="E36" s="61"/>
      <c r="F36" s="61"/>
      <c r="G36" s="61"/>
      <c r="H36" s="61"/>
      <c r="I36" s="61"/>
      <c r="J36" s="60"/>
      <c r="K36" s="61"/>
      <c r="L36" s="61"/>
    </row>
    <row r="37" spans="1:14" hidden="1">
      <c r="B37" s="72" t="s">
        <v>109</v>
      </c>
      <c r="C37" s="57"/>
      <c r="D37" s="59">
        <f t="shared" ref="D37:I37" si="10">SUM(D36:D36)</f>
        <v>0</v>
      </c>
      <c r="E37" s="59">
        <f t="shared" si="10"/>
        <v>0</v>
      </c>
      <c r="F37" s="59">
        <f t="shared" si="10"/>
        <v>0</v>
      </c>
      <c r="G37" s="59">
        <f t="shared" si="10"/>
        <v>0</v>
      </c>
      <c r="H37" s="59">
        <f t="shared" si="10"/>
        <v>0</v>
      </c>
      <c r="I37" s="59">
        <f t="shared" si="10"/>
        <v>0</v>
      </c>
      <c r="J37" s="57"/>
      <c r="K37" s="59"/>
      <c r="L37" s="59"/>
    </row>
    <row r="38" spans="1:14">
      <c r="A38" s="48" t="s">
        <v>29</v>
      </c>
      <c r="B38" s="49"/>
      <c r="C38" s="50"/>
      <c r="D38" s="49"/>
      <c r="E38" s="49"/>
      <c r="F38" s="49"/>
      <c r="G38" s="49"/>
      <c r="H38" s="49"/>
      <c r="I38" s="49"/>
      <c r="J38" s="50"/>
      <c r="K38" s="49"/>
      <c r="L38" s="49"/>
    </row>
    <row r="39" spans="1:14">
      <c r="A39" s="51"/>
      <c r="B39" s="61"/>
      <c r="C39" s="60"/>
      <c r="D39" s="61"/>
      <c r="E39" s="61"/>
      <c r="F39" s="61"/>
      <c r="G39" s="61"/>
      <c r="H39" s="61"/>
      <c r="I39" s="61"/>
      <c r="J39" s="60"/>
      <c r="K39" s="60"/>
      <c r="L39" s="61"/>
    </row>
    <row r="40" spans="1:14" s="33" customFormat="1">
      <c r="A40" s="56" t="s">
        <v>56</v>
      </c>
      <c r="B40" s="56">
        <f>COUNT(A39:A39)</f>
        <v>0</v>
      </c>
      <c r="C40" s="57" t="s">
        <v>0</v>
      </c>
      <c r="D40" s="59">
        <f t="shared" ref="D40:I40" si="11">SUM(D39:D39)</f>
        <v>0</v>
      </c>
      <c r="E40" s="59">
        <f t="shared" si="11"/>
        <v>0</v>
      </c>
      <c r="F40" s="59">
        <f t="shared" si="11"/>
        <v>0</v>
      </c>
      <c r="G40" s="59">
        <f t="shared" si="11"/>
        <v>0</v>
      </c>
      <c r="H40" s="59">
        <f t="shared" si="11"/>
        <v>0</v>
      </c>
      <c r="I40" s="59">
        <f t="shared" si="11"/>
        <v>0</v>
      </c>
      <c r="J40" s="57"/>
      <c r="K40" s="59"/>
      <c r="L40" s="59"/>
    </row>
    <row r="51" spans="1:10">
      <c r="A51" s="41"/>
    </row>
    <row r="56" spans="1:10">
      <c r="A56" s="41"/>
      <c r="C56" s="41"/>
      <c r="J56" s="41"/>
    </row>
    <row r="58" spans="1:10">
      <c r="A58" s="41"/>
      <c r="C58" s="41"/>
      <c r="J58" s="41"/>
    </row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2"/>
  <sheetViews>
    <sheetView topLeftCell="A23" zoomScale="50" zoomScaleNormal="50" zoomScalePageLayoutView="50" workbookViewId="0">
      <selection activeCell="B64" sqref="B6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B9+B15+B23+B36+B58+B64</f>
        <v>29</v>
      </c>
      <c r="D4" s="45" t="e">
        <f t="shared" ref="D4:I4" si="0">D9+D15+D23+D36+D58+D64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>
        <v>1</v>
      </c>
      <c r="B6" s="52">
        <f>'ยุทธศาสตร์ที่ 1'!F9</f>
        <v>0</v>
      </c>
      <c r="C6" s="52">
        <f>'ยุทธศาสตร์ที่ 1'!H9</f>
        <v>0</v>
      </c>
      <c r="D6" s="53">
        <f>'ยุทธศาสตร์ที่ 1'!I9</f>
        <v>0</v>
      </c>
      <c r="E6" s="53" t="e">
        <f>'ยุทธศาสตร์ที่ 1'!#REF!</f>
        <v>#REF!</v>
      </c>
      <c r="F6" s="53">
        <f>'ยุทธศาสตร์ที่ 1'!Q9</f>
        <v>0</v>
      </c>
      <c r="G6" s="54">
        <f>'ยุทธศาสตร์ที่ 1'!R9</f>
        <v>0</v>
      </c>
      <c r="H6" s="54">
        <f>'ยุทธศาสตร์ที่ 1'!S9</f>
        <v>0</v>
      </c>
      <c r="I6" s="54">
        <f>'ยุทธศาสตร์ที่ 1'!U9</f>
        <v>0</v>
      </c>
      <c r="J6" s="52">
        <f>'ยุทธศาสตร์ที่ 1'!V9</f>
        <v>0</v>
      </c>
      <c r="K6" s="55">
        <f>'ยุทธศาสตร์ที่ 1'!W9</f>
        <v>0</v>
      </c>
      <c r="L6" s="55" t="e">
        <f>'ยุทธศาสตร์ที่ 1'!#REF!</f>
        <v>#REF!</v>
      </c>
      <c r="M6" s="41" t="e">
        <f>'ยุทธศาสตร์ที่ 1'!#REF!</f>
        <v>#REF!</v>
      </c>
      <c r="N6" s="41">
        <f>'ยุทธศาสตร์ที่ 1'!G9</f>
        <v>0</v>
      </c>
    </row>
    <row r="7" spans="1:14">
      <c r="A7" s="51">
        <v>2</v>
      </c>
      <c r="B7" s="52" t="e">
        <f>'ยุทธศาสตร์ที่ 1'!#REF!</f>
        <v>#REF!</v>
      </c>
      <c r="C7" s="52" t="e">
        <f>'ยุทธศาสตร์ที่ 1'!#REF!</f>
        <v>#REF!</v>
      </c>
      <c r="D7" s="53" t="e">
        <f>'ยุทธศาสตร์ที่ 1'!#REF!</f>
        <v>#REF!</v>
      </c>
      <c r="E7" s="53" t="e">
        <f>'ยุทธศาสตร์ที่ 1'!#REF!</f>
        <v>#REF!</v>
      </c>
      <c r="F7" s="53" t="e">
        <f>'ยุทธศาสตร์ที่ 1'!#REF!</f>
        <v>#REF!</v>
      </c>
      <c r="G7" s="54" t="e">
        <f>'ยุทธศาสตร์ที่ 1'!#REF!</f>
        <v>#REF!</v>
      </c>
      <c r="H7" s="54" t="e">
        <f>'ยุทธศาสตร์ที่ 1'!#REF!</f>
        <v>#REF!</v>
      </c>
      <c r="I7" s="54" t="e">
        <f>'ยุทธศาสตร์ที่ 1'!#REF!</f>
        <v>#REF!</v>
      </c>
      <c r="J7" s="52" t="e">
        <f>'ยุทธศาสตร์ที่ 1'!#REF!</f>
        <v>#REF!</v>
      </c>
      <c r="K7" s="55" t="e">
        <f>'ยุทธศาสตร์ที่ 1'!#REF!</f>
        <v>#REF!</v>
      </c>
      <c r="L7" s="55" t="e">
        <f>'ยุทธศาสตร์ที่ 1'!#REF!</f>
        <v>#REF!</v>
      </c>
      <c r="M7" s="41" t="e">
        <f>'ยุทธศาสตร์ที่ 1'!#REF!</f>
        <v>#REF!</v>
      </c>
      <c r="N7" s="41" t="e">
        <f>'ยุทธศาสตร์ที่ 1'!#REF!</f>
        <v>#REF!</v>
      </c>
    </row>
    <row r="8" spans="1:14">
      <c r="A8" s="51"/>
      <c r="B8" s="52"/>
      <c r="C8" s="52"/>
      <c r="D8" s="53"/>
      <c r="E8" s="53"/>
      <c r="F8" s="53"/>
      <c r="G8" s="54"/>
      <c r="H8" s="54"/>
      <c r="I8" s="54"/>
      <c r="J8" s="52"/>
      <c r="K8" s="55"/>
      <c r="L8" s="55"/>
    </row>
    <row r="9" spans="1:14" s="33" customFormat="1">
      <c r="A9" s="56" t="s">
        <v>56</v>
      </c>
      <c r="B9" s="56">
        <f>COUNT(A6:A8)</f>
        <v>2</v>
      </c>
      <c r="C9" s="57" t="s">
        <v>0</v>
      </c>
      <c r="D9" s="58" t="e">
        <f t="shared" ref="D9:I9" si="1">SUM(D6:D8)</f>
        <v>#REF!</v>
      </c>
      <c r="E9" s="58" t="e">
        <f t="shared" si="1"/>
        <v>#REF!</v>
      </c>
      <c r="F9" s="58" t="e">
        <f t="shared" si="1"/>
        <v>#REF!</v>
      </c>
      <c r="G9" s="58" t="e">
        <f t="shared" si="1"/>
        <v>#REF!</v>
      </c>
      <c r="H9" s="58" t="e">
        <f t="shared" si="1"/>
        <v>#REF!</v>
      </c>
      <c r="I9" s="58" t="e">
        <f t="shared" si="1"/>
        <v>#REF!</v>
      </c>
      <c r="J9" s="57"/>
      <c r="K9" s="59"/>
      <c r="L9" s="59"/>
    </row>
    <row r="10" spans="1:14">
      <c r="A10" s="48" t="s">
        <v>25</v>
      </c>
      <c r="B10" s="49"/>
      <c r="C10" s="50"/>
      <c r="D10" s="49"/>
      <c r="E10" s="49"/>
      <c r="F10" s="49"/>
      <c r="G10" s="49"/>
      <c r="H10" s="49"/>
      <c r="I10" s="49"/>
      <c r="J10" s="50"/>
      <c r="K10" s="49"/>
      <c r="L10" s="49"/>
    </row>
    <row r="11" spans="1:14">
      <c r="A11" s="51">
        <v>1</v>
      </c>
      <c r="B11" s="52" t="e">
        <f>#REF!</f>
        <v>#REF!</v>
      </c>
      <c r="C11" s="60" t="e">
        <f>#REF!</f>
        <v>#REF!</v>
      </c>
      <c r="D11" s="61" t="e">
        <f>#REF!</f>
        <v>#REF!</v>
      </c>
      <c r="E11" s="61" t="e">
        <f>#REF!</f>
        <v>#REF!</v>
      </c>
      <c r="F11" s="61" t="e">
        <f>#REF!</f>
        <v>#REF!</v>
      </c>
      <c r="G11" s="61" t="e">
        <f>#REF!</f>
        <v>#REF!</v>
      </c>
      <c r="H11" s="61" t="e">
        <f>#REF!</f>
        <v>#REF!</v>
      </c>
      <c r="I11" s="61" t="e">
        <f>#REF!</f>
        <v>#REF!</v>
      </c>
      <c r="J11" s="60" t="e">
        <f>#REF!</f>
        <v>#REF!</v>
      </c>
      <c r="K11" s="61" t="e">
        <f>#REF!</f>
        <v>#REF!</v>
      </c>
      <c r="L11" s="61" t="e">
        <f>#REF!</f>
        <v>#REF!</v>
      </c>
      <c r="M11" s="41" t="e">
        <f>#REF!</f>
        <v>#REF!</v>
      </c>
      <c r="N11" s="41" t="e">
        <f>#REF!</f>
        <v>#REF!</v>
      </c>
    </row>
    <row r="12" spans="1:14">
      <c r="A12" s="51">
        <v>2</v>
      </c>
      <c r="B12" s="52" t="e">
        <f>#REF!</f>
        <v>#REF!</v>
      </c>
      <c r="C12" s="60" t="e">
        <f>#REF!</f>
        <v>#REF!</v>
      </c>
      <c r="D12" s="61" t="e">
        <f>#REF!</f>
        <v>#REF!</v>
      </c>
      <c r="E12" s="61" t="e">
        <f>#REF!</f>
        <v>#REF!</v>
      </c>
      <c r="F12" s="61" t="e">
        <f>#REF!</f>
        <v>#REF!</v>
      </c>
      <c r="G12" s="61" t="e">
        <f>#REF!</f>
        <v>#REF!</v>
      </c>
      <c r="H12" s="61" t="e">
        <f>#REF!</f>
        <v>#REF!</v>
      </c>
      <c r="I12" s="61" t="e">
        <f>#REF!</f>
        <v>#REF!</v>
      </c>
      <c r="J12" s="60" t="e">
        <f>#REF!</f>
        <v>#REF!</v>
      </c>
      <c r="K12" s="61" t="e">
        <f>#REF!</f>
        <v>#REF!</v>
      </c>
      <c r="L12" s="61" t="e">
        <f>#REF!</f>
        <v>#REF!</v>
      </c>
      <c r="M12" s="41" t="e">
        <f>#REF!</f>
        <v>#REF!</v>
      </c>
      <c r="N12" s="41" t="e">
        <f>#REF!</f>
        <v>#REF!</v>
      </c>
    </row>
    <row r="13" spans="1:14">
      <c r="A13" s="51">
        <v>3</v>
      </c>
      <c r="B13" s="52" t="e">
        <f>#REF!</f>
        <v>#REF!</v>
      </c>
      <c r="C13" s="60" t="e">
        <f>#REF!</f>
        <v>#REF!</v>
      </c>
      <c r="D13" s="61" t="e">
        <f>#REF!</f>
        <v>#REF!</v>
      </c>
      <c r="E13" s="61" t="e">
        <f>#REF!</f>
        <v>#REF!</v>
      </c>
      <c r="F13" s="61" t="e">
        <f>#REF!</f>
        <v>#REF!</v>
      </c>
      <c r="G13" s="61" t="e">
        <f>#REF!</f>
        <v>#REF!</v>
      </c>
      <c r="H13" s="61" t="e">
        <f>#REF!</f>
        <v>#REF!</v>
      </c>
      <c r="I13" s="61" t="e">
        <f>#REF!</f>
        <v>#REF!</v>
      </c>
      <c r="J13" s="60" t="e">
        <f>#REF!</f>
        <v>#REF!</v>
      </c>
      <c r="K13" s="61" t="e">
        <f>#REF!</f>
        <v>#REF!</v>
      </c>
      <c r="L13" s="61" t="e">
        <f>#REF!</f>
        <v>#REF!</v>
      </c>
      <c r="M13" s="41" t="e">
        <f>#REF!</f>
        <v>#REF!</v>
      </c>
      <c r="N13" s="41" t="e">
        <f>#REF!</f>
        <v>#REF!</v>
      </c>
    </row>
    <row r="14" spans="1:14">
      <c r="A14" s="51"/>
      <c r="B14" s="52"/>
      <c r="C14" s="60"/>
      <c r="D14" s="61"/>
      <c r="E14" s="61"/>
      <c r="F14" s="61"/>
      <c r="G14" s="61"/>
      <c r="H14" s="61"/>
      <c r="I14" s="61"/>
      <c r="J14" s="60"/>
      <c r="K14" s="61"/>
      <c r="L14" s="61"/>
    </row>
    <row r="15" spans="1:14" s="33" customFormat="1">
      <c r="A15" s="62" t="s">
        <v>56</v>
      </c>
      <c r="B15" s="63">
        <f>COUNT(A11:A14)</f>
        <v>3</v>
      </c>
      <c r="C15" s="64" t="s">
        <v>0</v>
      </c>
      <c r="D15" s="65" t="e">
        <f t="shared" ref="D15:I15" si="2">SUM(D11:D14)</f>
        <v>#REF!</v>
      </c>
      <c r="E15" s="65" t="e">
        <f t="shared" si="2"/>
        <v>#REF!</v>
      </c>
      <c r="F15" s="65" t="e">
        <f t="shared" si="2"/>
        <v>#REF!</v>
      </c>
      <c r="G15" s="65" t="e">
        <f t="shared" si="2"/>
        <v>#REF!</v>
      </c>
      <c r="H15" s="65" t="e">
        <f t="shared" si="2"/>
        <v>#REF!</v>
      </c>
      <c r="I15" s="65" t="e">
        <f t="shared" si="2"/>
        <v>#REF!</v>
      </c>
      <c r="J15" s="64"/>
      <c r="K15" s="65"/>
      <c r="L15" s="65"/>
    </row>
    <row r="16" spans="1:14">
      <c r="A16" s="48" t="s">
        <v>70</v>
      </c>
      <c r="B16" s="49"/>
      <c r="C16" s="50"/>
      <c r="D16" s="49"/>
      <c r="E16" s="49"/>
      <c r="F16" s="49"/>
      <c r="G16" s="49"/>
      <c r="H16" s="49"/>
      <c r="I16" s="49"/>
      <c r="J16" s="50"/>
      <c r="K16" s="49"/>
      <c r="L16" s="49"/>
    </row>
    <row r="17" spans="1:14">
      <c r="A17" s="51">
        <v>1</v>
      </c>
      <c r="B17" s="52" t="e">
        <f>#REF!</f>
        <v>#REF!</v>
      </c>
      <c r="C17" s="60" t="e">
        <f>#REF!</f>
        <v>#REF!</v>
      </c>
      <c r="D17" s="61" t="e">
        <f>#REF!</f>
        <v>#REF!</v>
      </c>
      <c r="E17" s="61" t="e">
        <f>#REF!</f>
        <v>#REF!</v>
      </c>
      <c r="F17" s="61" t="e">
        <f>#REF!</f>
        <v>#REF!</v>
      </c>
      <c r="G17" s="61" t="e">
        <f>#REF!</f>
        <v>#REF!</v>
      </c>
      <c r="H17" s="61" t="e">
        <f>#REF!</f>
        <v>#REF!</v>
      </c>
      <c r="I17" s="61" t="e">
        <f>#REF!</f>
        <v>#REF!</v>
      </c>
      <c r="J17" s="60" t="e">
        <f>#REF!</f>
        <v>#REF!</v>
      </c>
      <c r="K17" s="60" t="e">
        <f>#REF!</f>
        <v>#REF!</v>
      </c>
      <c r="L17" s="60" t="e">
        <f>#REF!</f>
        <v>#REF!</v>
      </c>
      <c r="M17" s="41" t="e">
        <f>#REF!</f>
        <v>#REF!</v>
      </c>
      <c r="N17" s="41" t="e">
        <f>#REF!</f>
        <v>#REF!</v>
      </c>
    </row>
    <row r="18" spans="1:14">
      <c r="A18" s="51">
        <v>2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0" t="e">
        <f>#REF!</f>
        <v>#REF!</v>
      </c>
      <c r="L18" s="60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>
        <v>3</v>
      </c>
      <c r="B19" s="52" t="e">
        <f>#REF!</f>
        <v>#REF!</v>
      </c>
      <c r="C19" s="60" t="e">
        <f>#REF!</f>
        <v>#REF!</v>
      </c>
      <c r="D19" s="61" t="e">
        <f>#REF!</f>
        <v>#REF!</v>
      </c>
      <c r="E19" s="61" t="e">
        <f>#REF!</f>
        <v>#REF!</v>
      </c>
      <c r="F19" s="61" t="e">
        <f>#REF!</f>
        <v>#REF!</v>
      </c>
      <c r="G19" s="61" t="e">
        <f>#REF!</f>
        <v>#REF!</v>
      </c>
      <c r="H19" s="61" t="e">
        <f>#REF!</f>
        <v>#REF!</v>
      </c>
      <c r="I19" s="61" t="e">
        <f>#REF!</f>
        <v>#REF!</v>
      </c>
      <c r="J19" s="60" t="e">
        <f>#REF!</f>
        <v>#REF!</v>
      </c>
      <c r="K19" s="60" t="e">
        <f>#REF!</f>
        <v>#REF!</v>
      </c>
      <c r="L19" s="60" t="e">
        <f>#REF!</f>
        <v>#REF!</v>
      </c>
      <c r="M19" s="41" t="e">
        <f>#REF!</f>
        <v>#REF!</v>
      </c>
      <c r="N19" s="41" t="e">
        <f>#REF!</f>
        <v>#REF!</v>
      </c>
    </row>
    <row r="20" spans="1:14">
      <c r="A20" s="51">
        <v>4</v>
      </c>
      <c r="B20" s="52" t="e">
        <f>#REF!</f>
        <v>#REF!</v>
      </c>
      <c r="C20" s="60" t="e">
        <f>#REF!</f>
        <v>#REF!</v>
      </c>
      <c r="D20" s="61" t="e">
        <f>#REF!</f>
        <v>#REF!</v>
      </c>
      <c r="E20" s="61" t="e">
        <f>#REF!</f>
        <v>#REF!</v>
      </c>
      <c r="F20" s="61" t="e">
        <f>#REF!</f>
        <v>#REF!</v>
      </c>
      <c r="G20" s="61" t="e">
        <f>#REF!</f>
        <v>#REF!</v>
      </c>
      <c r="H20" s="61" t="e">
        <f>#REF!</f>
        <v>#REF!</v>
      </c>
      <c r="I20" s="61" t="e">
        <f>#REF!</f>
        <v>#REF!</v>
      </c>
      <c r="J20" s="60" t="e">
        <f>#REF!</f>
        <v>#REF!</v>
      </c>
      <c r="K20" s="60" t="e">
        <f>#REF!</f>
        <v>#REF!</v>
      </c>
      <c r="L20" s="60" t="e">
        <f>#REF!</f>
        <v>#REF!</v>
      </c>
      <c r="M20" s="41" t="e">
        <f>#REF!</f>
        <v>#REF!</v>
      </c>
      <c r="N20" s="41" t="e">
        <f>#REF!</f>
        <v>#REF!</v>
      </c>
    </row>
    <row r="21" spans="1:14">
      <c r="A21" s="51">
        <v>5</v>
      </c>
      <c r="B21" s="52" t="e">
        <f>#REF!</f>
        <v>#REF!</v>
      </c>
      <c r="C21" s="60" t="e">
        <f>#REF!</f>
        <v>#REF!</v>
      </c>
      <c r="D21" s="61" t="e">
        <f>#REF!</f>
        <v>#REF!</v>
      </c>
      <c r="E21" s="61" t="e">
        <f>#REF!</f>
        <v>#REF!</v>
      </c>
      <c r="F21" s="61" t="e">
        <f>#REF!</f>
        <v>#REF!</v>
      </c>
      <c r="G21" s="61" t="e">
        <f>#REF!</f>
        <v>#REF!</v>
      </c>
      <c r="H21" s="61" t="e">
        <f>#REF!</f>
        <v>#REF!</v>
      </c>
      <c r="I21" s="61" t="e">
        <f>#REF!</f>
        <v>#REF!</v>
      </c>
      <c r="J21" s="60" t="e">
        <f>#REF!</f>
        <v>#REF!</v>
      </c>
      <c r="K21" s="61" t="e">
        <f>#REF!</f>
        <v>#REF!</v>
      </c>
      <c r="L21" s="61" t="e">
        <f>#REF!</f>
        <v>#REF!</v>
      </c>
      <c r="M21" s="41" t="e">
        <f>#REF!</f>
        <v>#REF!</v>
      </c>
      <c r="N21" s="41" t="e">
        <f>#REF!</f>
        <v>#REF!</v>
      </c>
    </row>
    <row r="22" spans="1:14">
      <c r="A22" s="51"/>
      <c r="B22" s="52"/>
      <c r="C22" s="60"/>
      <c r="D22" s="61"/>
      <c r="E22" s="61"/>
      <c r="F22" s="61"/>
      <c r="G22" s="61"/>
      <c r="H22" s="61"/>
      <c r="I22" s="61"/>
      <c r="J22" s="60"/>
      <c r="K22" s="66"/>
      <c r="L22" s="61"/>
    </row>
    <row r="23" spans="1:14" s="33" customFormat="1">
      <c r="A23" s="56" t="s">
        <v>56</v>
      </c>
      <c r="B23" s="56">
        <f>COUNT(A17:A22)</f>
        <v>5</v>
      </c>
      <c r="C23" s="57" t="s">
        <v>0</v>
      </c>
      <c r="D23" s="59" t="e">
        <f t="shared" ref="D23:I23" si="3">SUM(D17:D22)</f>
        <v>#REF!</v>
      </c>
      <c r="E23" s="59" t="e">
        <f t="shared" si="3"/>
        <v>#REF!</v>
      </c>
      <c r="F23" s="59" t="e">
        <f t="shared" si="3"/>
        <v>#REF!</v>
      </c>
      <c r="G23" s="59" t="e">
        <f t="shared" si="3"/>
        <v>#REF!</v>
      </c>
      <c r="H23" s="59" t="e">
        <f t="shared" si="3"/>
        <v>#REF!</v>
      </c>
      <c r="I23" s="59" t="e">
        <f t="shared" si="3"/>
        <v>#REF!</v>
      </c>
      <c r="J23" s="57"/>
      <c r="K23" s="59"/>
      <c r="L23" s="59"/>
    </row>
    <row r="24" spans="1:14" hidden="1">
      <c r="B24" s="68" t="s">
        <v>27</v>
      </c>
      <c r="C24" s="69"/>
      <c r="D24" s="70"/>
      <c r="E24" s="70"/>
      <c r="F24" s="70"/>
      <c r="G24" s="70"/>
      <c r="H24" s="70"/>
      <c r="I24" s="70"/>
      <c r="J24" s="69"/>
      <c r="K24" s="70"/>
      <c r="L24" s="70"/>
    </row>
    <row r="25" spans="1:14" hidden="1">
      <c r="B25" s="61"/>
      <c r="C25" s="60"/>
      <c r="D25" s="61"/>
      <c r="E25" s="61"/>
      <c r="F25" s="61"/>
      <c r="G25" s="61"/>
      <c r="H25" s="61"/>
      <c r="I25" s="61"/>
      <c r="J25" s="60"/>
      <c r="K25" s="61"/>
      <c r="L25" s="61"/>
    </row>
    <row r="26" spans="1:14" s="33" customFormat="1" hidden="1">
      <c r="A26" s="71"/>
      <c r="B26" s="72" t="s">
        <v>105</v>
      </c>
      <c r="C26" s="57"/>
      <c r="D26" s="59">
        <f t="shared" ref="D26:I26" si="4">SUM(D25:D25)</f>
        <v>0</v>
      </c>
      <c r="E26" s="59">
        <f t="shared" si="4"/>
        <v>0</v>
      </c>
      <c r="F26" s="59">
        <f t="shared" si="4"/>
        <v>0</v>
      </c>
      <c r="G26" s="59">
        <f t="shared" si="4"/>
        <v>0</v>
      </c>
      <c r="H26" s="59">
        <f t="shared" si="4"/>
        <v>0</v>
      </c>
      <c r="I26" s="59">
        <f t="shared" si="4"/>
        <v>0</v>
      </c>
      <c r="J26" s="57"/>
      <c r="K26" s="59"/>
      <c r="L26" s="59"/>
    </row>
    <row r="27" spans="1:14" hidden="1">
      <c r="B27" s="73" t="s">
        <v>28</v>
      </c>
      <c r="C27" s="50"/>
      <c r="D27" s="49"/>
      <c r="E27" s="49"/>
      <c r="F27" s="49"/>
      <c r="G27" s="49"/>
      <c r="H27" s="49"/>
      <c r="I27" s="49"/>
      <c r="J27" s="50"/>
      <c r="K27" s="49"/>
      <c r="L27" s="49"/>
    </row>
    <row r="28" spans="1:14" hidden="1">
      <c r="B28" s="61"/>
      <c r="C28" s="60"/>
      <c r="D28" s="61"/>
      <c r="E28" s="61"/>
      <c r="F28" s="61"/>
      <c r="G28" s="61"/>
      <c r="H28" s="61"/>
      <c r="I28" s="61"/>
      <c r="J28" s="60"/>
      <c r="K28" s="61"/>
      <c r="L28" s="61"/>
    </row>
    <row r="29" spans="1:14" s="33" customFormat="1" hidden="1">
      <c r="A29" s="71"/>
      <c r="B29" s="72" t="s">
        <v>106</v>
      </c>
      <c r="C29" s="57"/>
      <c r="D29" s="59">
        <f t="shared" ref="D29:I29" si="5">SUM(D28:D28)</f>
        <v>0</v>
      </c>
      <c r="E29" s="59">
        <f t="shared" si="5"/>
        <v>0</v>
      </c>
      <c r="F29" s="59">
        <f t="shared" si="5"/>
        <v>0</v>
      </c>
      <c r="G29" s="59">
        <f t="shared" si="5"/>
        <v>0</v>
      </c>
      <c r="H29" s="59">
        <f t="shared" si="5"/>
        <v>0</v>
      </c>
      <c r="I29" s="59">
        <f t="shared" si="5"/>
        <v>0</v>
      </c>
      <c r="J29" s="57"/>
      <c r="K29" s="59"/>
      <c r="L29" s="59"/>
    </row>
    <row r="30" spans="1:14">
      <c r="A30" s="48" t="s">
        <v>27</v>
      </c>
      <c r="B30" s="49"/>
      <c r="C30" s="50"/>
      <c r="D30" s="49"/>
      <c r="E30" s="49"/>
      <c r="F30" s="49"/>
      <c r="G30" s="49"/>
      <c r="H30" s="49"/>
      <c r="I30" s="49"/>
      <c r="J30" s="50"/>
      <c r="K30" s="49"/>
      <c r="L30" s="49"/>
    </row>
    <row r="31" spans="1:14">
      <c r="A31" s="51">
        <v>1</v>
      </c>
      <c r="B31" s="52" t="e">
        <f>#REF!</f>
        <v>#REF!</v>
      </c>
      <c r="C31" s="60" t="e">
        <f>#REF!</f>
        <v>#REF!</v>
      </c>
      <c r="D31" s="61" t="e">
        <f>#REF!</f>
        <v>#REF!</v>
      </c>
      <c r="E31" s="61" t="e">
        <f>#REF!</f>
        <v>#REF!</v>
      </c>
      <c r="F31" s="61" t="e">
        <f>#REF!</f>
        <v>#REF!</v>
      </c>
      <c r="G31" s="61" t="e">
        <f>#REF!</f>
        <v>#REF!</v>
      </c>
      <c r="H31" s="61" t="e">
        <f>#REF!</f>
        <v>#REF!</v>
      </c>
      <c r="I31" s="61" t="e">
        <f>#REF!</f>
        <v>#REF!</v>
      </c>
      <c r="J31" s="60" t="e">
        <f>#REF!</f>
        <v>#REF!</v>
      </c>
      <c r="K31" s="60" t="e">
        <f>#REF!</f>
        <v>#REF!</v>
      </c>
      <c r="L31" s="61" t="e">
        <f>#REF!</f>
        <v>#REF!</v>
      </c>
      <c r="M31" s="41" t="e">
        <f>#REF!</f>
        <v>#REF!</v>
      </c>
      <c r="N31" s="41" t="e">
        <f>#REF!</f>
        <v>#REF!</v>
      </c>
    </row>
    <row r="32" spans="1:14">
      <c r="A32" s="51">
        <v>2</v>
      </c>
      <c r="B32" s="52" t="e">
        <f>#REF!</f>
        <v>#REF!</v>
      </c>
      <c r="C32" s="60" t="e">
        <f>#REF!</f>
        <v>#REF!</v>
      </c>
      <c r="D32" s="61" t="e">
        <f>#REF!</f>
        <v>#REF!</v>
      </c>
      <c r="E32" s="61" t="e">
        <f>#REF!</f>
        <v>#REF!</v>
      </c>
      <c r="F32" s="61" t="e">
        <f>#REF!</f>
        <v>#REF!</v>
      </c>
      <c r="G32" s="61" t="e">
        <f>#REF!</f>
        <v>#REF!</v>
      </c>
      <c r="H32" s="61" t="e">
        <f>#REF!</f>
        <v>#REF!</v>
      </c>
      <c r="I32" s="61" t="e">
        <f>#REF!</f>
        <v>#REF!</v>
      </c>
      <c r="J32" s="60" t="e">
        <f>#REF!</f>
        <v>#REF!</v>
      </c>
      <c r="K32" s="60" t="e">
        <f>#REF!</f>
        <v>#REF!</v>
      </c>
      <c r="L32" s="61" t="e">
        <f>#REF!</f>
        <v>#REF!</v>
      </c>
      <c r="M32" s="41" t="e">
        <f>#REF!</f>
        <v>#REF!</v>
      </c>
      <c r="N32" s="41" t="e">
        <f>#REF!</f>
        <v>#REF!</v>
      </c>
    </row>
    <row r="33" spans="1:14">
      <c r="A33" s="51">
        <v>3</v>
      </c>
      <c r="B33" s="52" t="e">
        <f>#REF!</f>
        <v>#REF!</v>
      </c>
      <c r="C33" s="60" t="e">
        <f>#REF!</f>
        <v>#REF!</v>
      </c>
      <c r="D33" s="61" t="e">
        <f>#REF!</f>
        <v>#REF!</v>
      </c>
      <c r="E33" s="61" t="e">
        <f>#REF!</f>
        <v>#REF!</v>
      </c>
      <c r="F33" s="61" t="e">
        <f>#REF!</f>
        <v>#REF!</v>
      </c>
      <c r="G33" s="61" t="e">
        <f>#REF!</f>
        <v>#REF!</v>
      </c>
      <c r="H33" s="61" t="e">
        <f>#REF!</f>
        <v>#REF!</v>
      </c>
      <c r="I33" s="61" t="e">
        <f>#REF!</f>
        <v>#REF!</v>
      </c>
      <c r="J33" s="60" t="e">
        <f>#REF!</f>
        <v>#REF!</v>
      </c>
      <c r="K33" s="60" t="e">
        <f>#REF!</f>
        <v>#REF!</v>
      </c>
      <c r="L33" s="61" t="e">
        <f>#REF!</f>
        <v>#REF!</v>
      </c>
      <c r="M33" s="41" t="e">
        <f>#REF!</f>
        <v>#REF!</v>
      </c>
      <c r="N33" s="41" t="e">
        <f>#REF!</f>
        <v>#REF!</v>
      </c>
    </row>
    <row r="34" spans="1:14">
      <c r="A34" s="51">
        <v>4</v>
      </c>
      <c r="B34" s="52" t="e">
        <f>#REF!</f>
        <v>#REF!</v>
      </c>
      <c r="C34" s="60" t="e">
        <f>#REF!</f>
        <v>#REF!</v>
      </c>
      <c r="D34" s="61" t="e">
        <f>#REF!</f>
        <v>#REF!</v>
      </c>
      <c r="E34" s="61" t="e">
        <f>#REF!</f>
        <v>#REF!</v>
      </c>
      <c r="F34" s="61" t="e">
        <f>#REF!</f>
        <v>#REF!</v>
      </c>
      <c r="G34" s="61" t="e">
        <f>#REF!</f>
        <v>#REF!</v>
      </c>
      <c r="H34" s="61" t="e">
        <f>#REF!</f>
        <v>#REF!</v>
      </c>
      <c r="I34" s="61" t="e">
        <f>#REF!</f>
        <v>#REF!</v>
      </c>
      <c r="J34" s="60" t="e">
        <f>#REF!</f>
        <v>#REF!</v>
      </c>
      <c r="K34" s="60" t="e">
        <f>#REF!</f>
        <v>#REF!</v>
      </c>
      <c r="L34" s="61" t="e">
        <f>#REF!</f>
        <v>#REF!</v>
      </c>
      <c r="M34" s="41" t="e">
        <f>#REF!</f>
        <v>#REF!</v>
      </c>
      <c r="N34" s="41" t="e">
        <f>#REF!</f>
        <v>#REF!</v>
      </c>
    </row>
    <row r="35" spans="1:14">
      <c r="A35" s="51"/>
      <c r="B35" s="52"/>
      <c r="C35" s="60"/>
      <c r="D35" s="61"/>
      <c r="E35" s="61"/>
      <c r="F35" s="61"/>
      <c r="G35" s="61"/>
      <c r="H35" s="61"/>
      <c r="I35" s="61"/>
      <c r="J35" s="60"/>
      <c r="K35" s="60"/>
      <c r="L35" s="61"/>
    </row>
    <row r="36" spans="1:14" s="33" customFormat="1">
      <c r="A36" s="62" t="s">
        <v>56</v>
      </c>
      <c r="B36" s="56">
        <f>COUNT(A31:A35)</f>
        <v>4</v>
      </c>
      <c r="C36" s="57" t="s">
        <v>0</v>
      </c>
      <c r="D36" s="59" t="e">
        <f t="shared" ref="D36:I36" si="6">SUM(D31:D35)</f>
        <v>#REF!</v>
      </c>
      <c r="E36" s="59" t="e">
        <f t="shared" si="6"/>
        <v>#REF!</v>
      </c>
      <c r="F36" s="59" t="e">
        <f t="shared" si="6"/>
        <v>#REF!</v>
      </c>
      <c r="G36" s="59" t="e">
        <f t="shared" si="6"/>
        <v>#REF!</v>
      </c>
      <c r="H36" s="59" t="e">
        <f t="shared" si="6"/>
        <v>#REF!</v>
      </c>
      <c r="I36" s="59" t="e">
        <f t="shared" si="6"/>
        <v>#REF!</v>
      </c>
      <c r="J36" s="57"/>
      <c r="K36" s="59"/>
      <c r="L36" s="59"/>
    </row>
    <row r="37" spans="1:14" hidden="1">
      <c r="B37" s="61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4" hidden="1">
      <c r="B38" s="72" t="s">
        <v>107</v>
      </c>
      <c r="C38" s="57"/>
      <c r="D38" s="59">
        <f t="shared" ref="D38:I38" si="7">SUM(D37:D37)</f>
        <v>0</v>
      </c>
      <c r="E38" s="59">
        <f t="shared" si="7"/>
        <v>0</v>
      </c>
      <c r="F38" s="59">
        <f t="shared" si="7"/>
        <v>0</v>
      </c>
      <c r="G38" s="59">
        <f t="shared" si="7"/>
        <v>0</v>
      </c>
      <c r="H38" s="59">
        <f t="shared" si="7"/>
        <v>0</v>
      </c>
      <c r="I38" s="59">
        <f t="shared" si="7"/>
        <v>0</v>
      </c>
      <c r="J38" s="57"/>
      <c r="K38" s="59"/>
      <c r="L38" s="59"/>
    </row>
    <row r="39" spans="1:14" hidden="1">
      <c r="B39" s="74"/>
      <c r="C39" s="50"/>
      <c r="D39" s="49"/>
      <c r="E39" s="49"/>
      <c r="F39" s="49"/>
      <c r="G39" s="49"/>
      <c r="H39" s="49"/>
      <c r="I39" s="49"/>
      <c r="J39" s="50"/>
      <c r="K39" s="49"/>
      <c r="L39" s="49"/>
    </row>
    <row r="40" spans="1:14" hidden="1">
      <c r="B40" s="61"/>
      <c r="C40" s="60"/>
      <c r="D40" s="61"/>
      <c r="E40" s="61"/>
      <c r="F40" s="61"/>
      <c r="G40" s="61"/>
      <c r="H40" s="61"/>
      <c r="I40" s="61"/>
      <c r="J40" s="60"/>
      <c r="K40" s="61"/>
      <c r="L40" s="61"/>
    </row>
    <row r="41" spans="1:14" hidden="1">
      <c r="B41" s="72" t="s">
        <v>108</v>
      </c>
      <c r="C41" s="57"/>
      <c r="D41" s="59">
        <f t="shared" ref="D41:I41" si="8">SUM(D40:D40)</f>
        <v>0</v>
      </c>
      <c r="E41" s="59">
        <f t="shared" si="8"/>
        <v>0</v>
      </c>
      <c r="F41" s="59">
        <f t="shared" si="8"/>
        <v>0</v>
      </c>
      <c r="G41" s="59">
        <f t="shared" si="8"/>
        <v>0</v>
      </c>
      <c r="H41" s="59">
        <f t="shared" si="8"/>
        <v>0</v>
      </c>
      <c r="I41" s="59">
        <f t="shared" si="8"/>
        <v>0</v>
      </c>
      <c r="J41" s="57"/>
      <c r="K41" s="59"/>
      <c r="L41" s="59"/>
    </row>
    <row r="42" spans="1:14">
      <c r="A42" s="48" t="s">
        <v>28</v>
      </c>
      <c r="B42" s="49"/>
      <c r="C42" s="50"/>
      <c r="D42" s="49"/>
      <c r="E42" s="49"/>
      <c r="F42" s="49"/>
      <c r="G42" s="49"/>
      <c r="H42" s="49"/>
      <c r="I42" s="49"/>
      <c r="J42" s="50"/>
      <c r="K42" s="49"/>
      <c r="L42" s="49"/>
    </row>
    <row r="43" spans="1:14">
      <c r="A43" s="51">
        <v>1</v>
      </c>
      <c r="B43" s="52" t="e">
        <f>'ยุทธศาสตร์ที่ 5'!#REF!</f>
        <v>#REF!</v>
      </c>
      <c r="C43" s="60" t="e">
        <f>'ยุทธศาสตร์ที่ 5'!#REF!</f>
        <v>#REF!</v>
      </c>
      <c r="D43" s="61" t="e">
        <f>'ยุทธศาสตร์ที่ 5'!#REF!</f>
        <v>#REF!</v>
      </c>
      <c r="E43" s="61" t="e">
        <f>'ยุทธศาสตร์ที่ 5'!#REF!</f>
        <v>#REF!</v>
      </c>
      <c r="F43" s="61" t="e">
        <f>'ยุทธศาสตร์ที่ 5'!#REF!</f>
        <v>#REF!</v>
      </c>
      <c r="G43" s="61" t="e">
        <f>'ยุทธศาสตร์ที่ 5'!#REF!</f>
        <v>#REF!</v>
      </c>
      <c r="H43" s="61" t="e">
        <f>'ยุทธศาสตร์ที่ 5'!#REF!</f>
        <v>#REF!</v>
      </c>
      <c r="I43" s="61" t="e">
        <f>'ยุทธศาสตร์ที่ 5'!#REF!</f>
        <v>#REF!</v>
      </c>
      <c r="J43" s="60" t="e">
        <f>'ยุทธศาสตร์ที่ 5'!#REF!</f>
        <v>#REF!</v>
      </c>
      <c r="K43" s="61" t="e">
        <f>'ยุทธศาสตร์ที่ 5'!#REF!</f>
        <v>#REF!</v>
      </c>
      <c r="L43" s="61" t="e">
        <f>'ยุทธศาสตร์ที่ 5'!#REF!</f>
        <v>#REF!</v>
      </c>
      <c r="M43" s="41" t="e">
        <f>'ยุทธศาสตร์ที่ 5'!#REF!</f>
        <v>#REF!</v>
      </c>
      <c r="N43" s="41" t="e">
        <f>'ยุทธศาสตร์ที่ 5'!#REF!</f>
        <v>#REF!</v>
      </c>
    </row>
    <row r="44" spans="1:14">
      <c r="A44" s="51">
        <v>2</v>
      </c>
      <c r="B44" s="52" t="e">
        <f>'ยุทธศาสตร์ที่ 5'!#REF!</f>
        <v>#REF!</v>
      </c>
      <c r="C44" s="60" t="e">
        <f>'ยุทธศาสตร์ที่ 5'!#REF!</f>
        <v>#REF!</v>
      </c>
      <c r="D44" s="61" t="e">
        <f>'ยุทธศาสตร์ที่ 5'!#REF!</f>
        <v>#REF!</v>
      </c>
      <c r="E44" s="61" t="e">
        <f>'ยุทธศาสตร์ที่ 5'!#REF!</f>
        <v>#REF!</v>
      </c>
      <c r="F44" s="61" t="e">
        <f>'ยุทธศาสตร์ที่ 5'!#REF!</f>
        <v>#REF!</v>
      </c>
      <c r="G44" s="61" t="e">
        <f>'ยุทธศาสตร์ที่ 5'!#REF!</f>
        <v>#REF!</v>
      </c>
      <c r="H44" s="61" t="e">
        <f>'ยุทธศาสตร์ที่ 5'!#REF!</f>
        <v>#REF!</v>
      </c>
      <c r="I44" s="61" t="e">
        <f>'ยุทธศาสตร์ที่ 5'!#REF!</f>
        <v>#REF!</v>
      </c>
      <c r="J44" s="60" t="e">
        <f>'ยุทธศาสตร์ที่ 5'!#REF!</f>
        <v>#REF!</v>
      </c>
      <c r="K44" s="61" t="e">
        <f>'ยุทธศาสตร์ที่ 5'!#REF!</f>
        <v>#REF!</v>
      </c>
      <c r="L44" s="61" t="e">
        <f>'ยุทธศาสตร์ที่ 5'!#REF!</f>
        <v>#REF!</v>
      </c>
      <c r="M44" s="41" t="e">
        <f>'ยุทธศาสตร์ที่ 5'!#REF!</f>
        <v>#REF!</v>
      </c>
      <c r="N44" s="41" t="e">
        <f>'ยุทธศาสตร์ที่ 5'!#REF!</f>
        <v>#REF!</v>
      </c>
    </row>
    <row r="45" spans="1:14">
      <c r="A45" s="51">
        <v>3</v>
      </c>
      <c r="B45" s="52" t="e">
        <f>'ยุทธศาสตร์ที่ 5'!#REF!</f>
        <v>#REF!</v>
      </c>
      <c r="C45" s="60" t="e">
        <f>'ยุทธศาสตร์ที่ 5'!#REF!</f>
        <v>#REF!</v>
      </c>
      <c r="D45" s="61" t="e">
        <f>'ยุทธศาสตร์ที่ 5'!#REF!</f>
        <v>#REF!</v>
      </c>
      <c r="E45" s="61" t="e">
        <f>'ยุทธศาสตร์ที่ 5'!#REF!</f>
        <v>#REF!</v>
      </c>
      <c r="F45" s="61" t="e">
        <f>'ยุทธศาสตร์ที่ 5'!#REF!</f>
        <v>#REF!</v>
      </c>
      <c r="G45" s="61" t="e">
        <f>'ยุทธศาสตร์ที่ 5'!#REF!</f>
        <v>#REF!</v>
      </c>
      <c r="H45" s="61" t="e">
        <f>'ยุทธศาสตร์ที่ 5'!#REF!</f>
        <v>#REF!</v>
      </c>
      <c r="I45" s="61" t="e">
        <f>'ยุทธศาสตร์ที่ 5'!#REF!</f>
        <v>#REF!</v>
      </c>
      <c r="J45" s="60" t="e">
        <f>'ยุทธศาสตร์ที่ 5'!#REF!</f>
        <v>#REF!</v>
      </c>
      <c r="K45" s="61" t="e">
        <f>'ยุทธศาสตร์ที่ 5'!#REF!</f>
        <v>#REF!</v>
      </c>
      <c r="L45" s="61" t="e">
        <f>'ยุทธศาสตร์ที่ 5'!#REF!</f>
        <v>#REF!</v>
      </c>
      <c r="M45" s="41" t="e">
        <f>'ยุทธศาสตร์ที่ 5'!#REF!</f>
        <v>#REF!</v>
      </c>
      <c r="N45" s="41" t="e">
        <f>'ยุทธศาสตร์ที่ 5'!#REF!</f>
        <v>#REF!</v>
      </c>
    </row>
    <row r="46" spans="1:14">
      <c r="A46" s="51">
        <v>4</v>
      </c>
      <c r="B46" s="52" t="e">
        <f>'ยุทธศาสตร์ที่ 5'!#REF!</f>
        <v>#REF!</v>
      </c>
      <c r="C46" s="60" t="e">
        <f>'ยุทธศาสตร์ที่ 5'!#REF!</f>
        <v>#REF!</v>
      </c>
      <c r="D46" s="61" t="e">
        <f>'ยุทธศาสตร์ที่ 5'!#REF!</f>
        <v>#REF!</v>
      </c>
      <c r="E46" s="61" t="e">
        <f>'ยุทธศาสตร์ที่ 5'!#REF!</f>
        <v>#REF!</v>
      </c>
      <c r="F46" s="61" t="e">
        <f>'ยุทธศาสตร์ที่ 5'!#REF!</f>
        <v>#REF!</v>
      </c>
      <c r="G46" s="61" t="e">
        <f>'ยุทธศาสตร์ที่ 5'!#REF!</f>
        <v>#REF!</v>
      </c>
      <c r="H46" s="61" t="e">
        <f>'ยุทธศาสตร์ที่ 5'!#REF!</f>
        <v>#REF!</v>
      </c>
      <c r="I46" s="61" t="e">
        <f>'ยุทธศาสตร์ที่ 5'!#REF!</f>
        <v>#REF!</v>
      </c>
      <c r="J46" s="60" t="e">
        <f>'ยุทธศาสตร์ที่ 5'!#REF!</f>
        <v>#REF!</v>
      </c>
      <c r="K46" s="61" t="e">
        <f>'ยุทธศาสตร์ที่ 5'!#REF!</f>
        <v>#REF!</v>
      </c>
      <c r="L46" s="61" t="e">
        <f>'ยุทธศาสตร์ที่ 5'!#REF!</f>
        <v>#REF!</v>
      </c>
      <c r="M46" s="41" t="e">
        <f>'ยุทธศาสตร์ที่ 5'!#REF!</f>
        <v>#REF!</v>
      </c>
      <c r="N46" s="41" t="e">
        <f>'ยุทธศาสตร์ที่ 5'!#REF!</f>
        <v>#REF!</v>
      </c>
    </row>
    <row r="47" spans="1:14">
      <c r="A47" s="51">
        <v>5</v>
      </c>
      <c r="B47" s="52" t="e">
        <f>'ยุทธศาสตร์ที่ 5'!#REF!</f>
        <v>#REF!</v>
      </c>
      <c r="C47" s="60" t="e">
        <f>'ยุทธศาสตร์ที่ 5'!#REF!</f>
        <v>#REF!</v>
      </c>
      <c r="D47" s="61" t="e">
        <f>'ยุทธศาสตร์ที่ 5'!#REF!</f>
        <v>#REF!</v>
      </c>
      <c r="E47" s="61" t="e">
        <f>'ยุทธศาสตร์ที่ 5'!#REF!</f>
        <v>#REF!</v>
      </c>
      <c r="F47" s="61" t="e">
        <f>'ยุทธศาสตร์ที่ 5'!#REF!</f>
        <v>#REF!</v>
      </c>
      <c r="G47" s="61" t="e">
        <f>'ยุทธศาสตร์ที่ 5'!#REF!</f>
        <v>#REF!</v>
      </c>
      <c r="H47" s="61" t="e">
        <f>'ยุทธศาสตร์ที่ 5'!#REF!</f>
        <v>#REF!</v>
      </c>
      <c r="I47" s="61" t="e">
        <f>'ยุทธศาสตร์ที่ 5'!#REF!</f>
        <v>#REF!</v>
      </c>
      <c r="J47" s="60" t="e">
        <f>'ยุทธศาสตร์ที่ 5'!#REF!</f>
        <v>#REF!</v>
      </c>
      <c r="K47" s="61" t="e">
        <f>'ยุทธศาสตร์ที่ 5'!#REF!</f>
        <v>#REF!</v>
      </c>
      <c r="L47" s="61" t="e">
        <f>'ยุทธศาสตร์ที่ 5'!#REF!</f>
        <v>#REF!</v>
      </c>
      <c r="M47" s="41" t="e">
        <f>'ยุทธศาสตร์ที่ 5'!#REF!</f>
        <v>#REF!</v>
      </c>
      <c r="N47" s="41" t="e">
        <f>'ยุทธศาสตร์ที่ 5'!#REF!</f>
        <v>#REF!</v>
      </c>
    </row>
    <row r="48" spans="1:14">
      <c r="A48" s="51">
        <v>6</v>
      </c>
      <c r="B48" s="52" t="e">
        <f>'ยุทธศาสตร์ที่ 5'!#REF!</f>
        <v>#REF!</v>
      </c>
      <c r="C48" s="60" t="e">
        <f>'ยุทธศาสตร์ที่ 5'!#REF!</f>
        <v>#REF!</v>
      </c>
      <c r="D48" s="61" t="e">
        <f>'ยุทธศาสตร์ที่ 5'!#REF!</f>
        <v>#REF!</v>
      </c>
      <c r="E48" s="61" t="e">
        <f>'ยุทธศาสตร์ที่ 5'!#REF!</f>
        <v>#REF!</v>
      </c>
      <c r="F48" s="61" t="e">
        <f>'ยุทธศาสตร์ที่ 5'!#REF!</f>
        <v>#REF!</v>
      </c>
      <c r="G48" s="61" t="e">
        <f>'ยุทธศาสตร์ที่ 5'!#REF!</f>
        <v>#REF!</v>
      </c>
      <c r="H48" s="61" t="e">
        <f>'ยุทธศาสตร์ที่ 5'!#REF!</f>
        <v>#REF!</v>
      </c>
      <c r="I48" s="61" t="e">
        <f>'ยุทธศาสตร์ที่ 5'!#REF!</f>
        <v>#REF!</v>
      </c>
      <c r="J48" s="60" t="e">
        <f>'ยุทธศาสตร์ที่ 5'!#REF!</f>
        <v>#REF!</v>
      </c>
      <c r="K48" s="61" t="e">
        <f>'ยุทธศาสตร์ที่ 5'!#REF!</f>
        <v>#REF!</v>
      </c>
      <c r="L48" s="61" t="e">
        <f>'ยุทธศาสตร์ที่ 5'!#REF!</f>
        <v>#REF!</v>
      </c>
      <c r="M48" s="41" t="e">
        <f>'ยุทธศาสตร์ที่ 5'!#REF!</f>
        <v>#REF!</v>
      </c>
      <c r="N48" s="41" t="e">
        <f>'ยุทธศาสตร์ที่ 5'!#REF!</f>
        <v>#REF!</v>
      </c>
    </row>
    <row r="49" spans="1:14">
      <c r="A49" s="51">
        <v>7</v>
      </c>
      <c r="B49" s="52" t="e">
        <f>'ยุทธศาสตร์ที่ 5'!#REF!</f>
        <v>#REF!</v>
      </c>
      <c r="C49" s="60" t="e">
        <f>'ยุทธศาสตร์ที่ 5'!#REF!</f>
        <v>#REF!</v>
      </c>
      <c r="D49" s="61" t="e">
        <f>'ยุทธศาสตร์ที่ 5'!#REF!</f>
        <v>#REF!</v>
      </c>
      <c r="E49" s="61" t="e">
        <f>'ยุทธศาสตร์ที่ 5'!#REF!</f>
        <v>#REF!</v>
      </c>
      <c r="F49" s="61" t="e">
        <f>'ยุทธศาสตร์ที่ 5'!#REF!</f>
        <v>#REF!</v>
      </c>
      <c r="G49" s="61" t="e">
        <f>'ยุทธศาสตร์ที่ 5'!#REF!</f>
        <v>#REF!</v>
      </c>
      <c r="H49" s="61" t="e">
        <f>'ยุทธศาสตร์ที่ 5'!#REF!</f>
        <v>#REF!</v>
      </c>
      <c r="I49" s="61" t="e">
        <f>'ยุทธศาสตร์ที่ 5'!#REF!</f>
        <v>#REF!</v>
      </c>
      <c r="J49" s="60" t="e">
        <f>'ยุทธศาสตร์ที่ 5'!#REF!</f>
        <v>#REF!</v>
      </c>
      <c r="K49" s="61" t="e">
        <f>'ยุทธศาสตร์ที่ 5'!#REF!</f>
        <v>#REF!</v>
      </c>
      <c r="L49" s="61" t="e">
        <f>'ยุทธศาสตร์ที่ 5'!#REF!</f>
        <v>#REF!</v>
      </c>
      <c r="M49" s="41" t="e">
        <f>'ยุทธศาสตร์ที่ 5'!#REF!</f>
        <v>#REF!</v>
      </c>
      <c r="N49" s="41" t="e">
        <f>'ยุทธศาสตร์ที่ 5'!#REF!</f>
        <v>#REF!</v>
      </c>
    </row>
    <row r="50" spans="1:14">
      <c r="A50" s="51">
        <v>8</v>
      </c>
      <c r="B50" s="52" t="e">
        <f>'ยุทธศาสตร์ที่ 5'!#REF!</f>
        <v>#REF!</v>
      </c>
      <c r="C50" s="60" t="e">
        <f>'ยุทธศาสตร์ที่ 5'!#REF!</f>
        <v>#REF!</v>
      </c>
      <c r="D50" s="61" t="e">
        <f>'ยุทธศาสตร์ที่ 5'!#REF!</f>
        <v>#REF!</v>
      </c>
      <c r="E50" s="61" t="e">
        <f>'ยุทธศาสตร์ที่ 5'!#REF!</f>
        <v>#REF!</v>
      </c>
      <c r="F50" s="61" t="e">
        <f>'ยุทธศาสตร์ที่ 5'!#REF!</f>
        <v>#REF!</v>
      </c>
      <c r="G50" s="61" t="e">
        <f>'ยุทธศาสตร์ที่ 5'!#REF!</f>
        <v>#REF!</v>
      </c>
      <c r="H50" s="61" t="e">
        <f>'ยุทธศาสตร์ที่ 5'!#REF!</f>
        <v>#REF!</v>
      </c>
      <c r="I50" s="61" t="e">
        <f>'ยุทธศาสตร์ที่ 5'!#REF!</f>
        <v>#REF!</v>
      </c>
      <c r="J50" s="60" t="e">
        <f>'ยุทธศาสตร์ที่ 5'!#REF!</f>
        <v>#REF!</v>
      </c>
      <c r="K50" s="61" t="e">
        <f>'ยุทธศาสตร์ที่ 5'!#REF!</f>
        <v>#REF!</v>
      </c>
      <c r="L50" s="61" t="e">
        <f>'ยุทธศาสตร์ที่ 5'!#REF!</f>
        <v>#REF!</v>
      </c>
      <c r="M50" s="41" t="e">
        <f>'ยุทธศาสตร์ที่ 5'!#REF!</f>
        <v>#REF!</v>
      </c>
      <c r="N50" s="41" t="e">
        <f>'ยุทธศาสตร์ที่ 5'!#REF!</f>
        <v>#REF!</v>
      </c>
    </row>
    <row r="51" spans="1:14">
      <c r="A51" s="51">
        <v>9</v>
      </c>
      <c r="B51" s="52" t="e">
        <f>'ยุทธศาสตร์ที่ 5'!#REF!</f>
        <v>#REF!</v>
      </c>
      <c r="C51" s="60" t="e">
        <f>'ยุทธศาสตร์ที่ 5'!#REF!</f>
        <v>#REF!</v>
      </c>
      <c r="D51" s="61" t="e">
        <f>'ยุทธศาสตร์ที่ 5'!#REF!</f>
        <v>#REF!</v>
      </c>
      <c r="E51" s="61" t="e">
        <f>'ยุทธศาสตร์ที่ 5'!#REF!</f>
        <v>#REF!</v>
      </c>
      <c r="F51" s="61" t="e">
        <f>'ยุทธศาสตร์ที่ 5'!#REF!</f>
        <v>#REF!</v>
      </c>
      <c r="G51" s="61" t="e">
        <f>'ยุทธศาสตร์ที่ 5'!#REF!</f>
        <v>#REF!</v>
      </c>
      <c r="H51" s="61" t="e">
        <f>'ยุทธศาสตร์ที่ 5'!#REF!</f>
        <v>#REF!</v>
      </c>
      <c r="I51" s="61" t="e">
        <f>'ยุทธศาสตร์ที่ 5'!#REF!</f>
        <v>#REF!</v>
      </c>
      <c r="J51" s="60" t="e">
        <f>'ยุทธศาสตร์ที่ 5'!#REF!</f>
        <v>#REF!</v>
      </c>
      <c r="K51" s="61" t="e">
        <f>'ยุทธศาสตร์ที่ 5'!#REF!</f>
        <v>#REF!</v>
      </c>
      <c r="L51" s="61" t="e">
        <f>'ยุทธศาสตร์ที่ 5'!#REF!</f>
        <v>#REF!</v>
      </c>
      <c r="M51" s="41" t="e">
        <f>'ยุทธศาสตร์ที่ 5'!#REF!</f>
        <v>#REF!</v>
      </c>
      <c r="N51" s="41" t="e">
        <f>'ยุทธศาสตร์ที่ 5'!#REF!</f>
        <v>#REF!</v>
      </c>
    </row>
    <row r="52" spans="1:14">
      <c r="A52" s="51">
        <v>10</v>
      </c>
      <c r="B52" s="52" t="e">
        <f>'ยุทธศาสตร์ที่ 5'!#REF!</f>
        <v>#REF!</v>
      </c>
      <c r="C52" s="60" t="e">
        <f>'ยุทธศาสตร์ที่ 5'!#REF!</f>
        <v>#REF!</v>
      </c>
      <c r="D52" s="61" t="e">
        <f>'ยุทธศาสตร์ที่ 5'!#REF!</f>
        <v>#REF!</v>
      </c>
      <c r="E52" s="61" t="e">
        <f>'ยุทธศาสตร์ที่ 5'!#REF!</f>
        <v>#REF!</v>
      </c>
      <c r="F52" s="61" t="e">
        <f>'ยุทธศาสตร์ที่ 5'!#REF!</f>
        <v>#REF!</v>
      </c>
      <c r="G52" s="61" t="e">
        <f>'ยุทธศาสตร์ที่ 5'!#REF!</f>
        <v>#REF!</v>
      </c>
      <c r="H52" s="61" t="e">
        <f>'ยุทธศาสตร์ที่ 5'!#REF!</f>
        <v>#REF!</v>
      </c>
      <c r="I52" s="61" t="e">
        <f>'ยุทธศาสตร์ที่ 5'!#REF!</f>
        <v>#REF!</v>
      </c>
      <c r="J52" s="60" t="e">
        <f>'ยุทธศาสตร์ที่ 5'!#REF!</f>
        <v>#REF!</v>
      </c>
      <c r="K52" s="61" t="e">
        <f>'ยุทธศาสตร์ที่ 5'!#REF!</f>
        <v>#REF!</v>
      </c>
      <c r="L52" s="61" t="e">
        <f>'ยุทธศาสตร์ที่ 5'!#REF!</f>
        <v>#REF!</v>
      </c>
      <c r="M52" s="41" t="e">
        <f>'ยุทธศาสตร์ที่ 5'!#REF!</f>
        <v>#REF!</v>
      </c>
      <c r="N52" s="41" t="e">
        <f>'ยุทธศาสตร์ที่ 5'!#REF!</f>
        <v>#REF!</v>
      </c>
    </row>
    <row r="53" spans="1:14">
      <c r="A53" s="51">
        <v>11</v>
      </c>
      <c r="B53" s="52" t="e">
        <f>'ยุทธศาสตร์ที่ 5'!#REF!</f>
        <v>#REF!</v>
      </c>
      <c r="C53" s="60" t="e">
        <f>'ยุทธศาสตร์ที่ 5'!#REF!</f>
        <v>#REF!</v>
      </c>
      <c r="D53" s="61" t="e">
        <f>'ยุทธศาสตร์ที่ 5'!#REF!</f>
        <v>#REF!</v>
      </c>
      <c r="E53" s="61" t="e">
        <f>'ยุทธศาสตร์ที่ 5'!#REF!</f>
        <v>#REF!</v>
      </c>
      <c r="F53" s="61" t="e">
        <f>'ยุทธศาสตร์ที่ 5'!#REF!</f>
        <v>#REF!</v>
      </c>
      <c r="G53" s="61" t="e">
        <f>'ยุทธศาสตร์ที่ 5'!#REF!</f>
        <v>#REF!</v>
      </c>
      <c r="H53" s="61" t="e">
        <f>'ยุทธศาสตร์ที่ 5'!#REF!</f>
        <v>#REF!</v>
      </c>
      <c r="I53" s="61" t="e">
        <f>'ยุทธศาสตร์ที่ 5'!#REF!</f>
        <v>#REF!</v>
      </c>
      <c r="J53" s="60" t="e">
        <f>'ยุทธศาสตร์ที่ 5'!#REF!</f>
        <v>#REF!</v>
      </c>
      <c r="K53" s="61" t="e">
        <f>'ยุทธศาสตร์ที่ 5'!#REF!</f>
        <v>#REF!</v>
      </c>
      <c r="L53" s="61" t="e">
        <f>'ยุทธศาสตร์ที่ 5'!#REF!</f>
        <v>#REF!</v>
      </c>
      <c r="M53" s="41" t="e">
        <f>'ยุทธศาสตร์ที่ 5'!#REF!</f>
        <v>#REF!</v>
      </c>
      <c r="N53" s="41" t="e">
        <f>'ยุทธศาสตร์ที่ 5'!#REF!</f>
        <v>#REF!</v>
      </c>
    </row>
    <row r="54" spans="1:14">
      <c r="A54" s="51">
        <v>12</v>
      </c>
      <c r="B54" s="52" t="e">
        <f>'ยุทธศาสตร์ที่ 5'!#REF!</f>
        <v>#REF!</v>
      </c>
      <c r="C54" s="60" t="e">
        <f>'ยุทธศาสตร์ที่ 5'!#REF!</f>
        <v>#REF!</v>
      </c>
      <c r="D54" s="61" t="e">
        <f>'ยุทธศาสตร์ที่ 5'!#REF!</f>
        <v>#REF!</v>
      </c>
      <c r="E54" s="61" t="e">
        <f>'ยุทธศาสตร์ที่ 5'!#REF!</f>
        <v>#REF!</v>
      </c>
      <c r="F54" s="61" t="e">
        <f>'ยุทธศาสตร์ที่ 5'!#REF!</f>
        <v>#REF!</v>
      </c>
      <c r="G54" s="61" t="e">
        <f>'ยุทธศาสตร์ที่ 5'!#REF!</f>
        <v>#REF!</v>
      </c>
      <c r="H54" s="61" t="e">
        <f>'ยุทธศาสตร์ที่ 5'!#REF!</f>
        <v>#REF!</v>
      </c>
      <c r="I54" s="61" t="e">
        <f>'ยุทธศาสตร์ที่ 5'!#REF!</f>
        <v>#REF!</v>
      </c>
      <c r="J54" s="60" t="e">
        <f>'ยุทธศาสตร์ที่ 5'!#REF!</f>
        <v>#REF!</v>
      </c>
      <c r="K54" s="61" t="e">
        <f>'ยุทธศาสตร์ที่ 5'!#REF!</f>
        <v>#REF!</v>
      </c>
      <c r="L54" s="61" t="e">
        <f>'ยุทธศาสตร์ที่ 5'!#REF!</f>
        <v>#REF!</v>
      </c>
      <c r="M54" s="41" t="e">
        <f>'ยุทธศาสตร์ที่ 5'!#REF!</f>
        <v>#REF!</v>
      </c>
      <c r="N54" s="41" t="e">
        <f>'ยุทธศาสตร์ที่ 5'!#REF!</f>
        <v>#REF!</v>
      </c>
    </row>
    <row r="55" spans="1:14">
      <c r="A55" s="51">
        <v>13</v>
      </c>
      <c r="B55" s="52" t="e">
        <f>'ยุทธศาสตร์ที่ 5'!#REF!</f>
        <v>#REF!</v>
      </c>
      <c r="C55" s="60" t="e">
        <f>'ยุทธศาสตร์ที่ 5'!#REF!</f>
        <v>#REF!</v>
      </c>
      <c r="D55" s="61" t="e">
        <f>'ยุทธศาสตร์ที่ 5'!#REF!</f>
        <v>#REF!</v>
      </c>
      <c r="E55" s="61" t="e">
        <f>'ยุทธศาสตร์ที่ 5'!#REF!</f>
        <v>#REF!</v>
      </c>
      <c r="F55" s="61" t="e">
        <f>'ยุทธศาสตร์ที่ 5'!#REF!</f>
        <v>#REF!</v>
      </c>
      <c r="G55" s="61" t="e">
        <f>'ยุทธศาสตร์ที่ 5'!#REF!</f>
        <v>#REF!</v>
      </c>
      <c r="H55" s="61" t="e">
        <f>'ยุทธศาสตร์ที่ 5'!#REF!</f>
        <v>#REF!</v>
      </c>
      <c r="I55" s="61" t="e">
        <f>'ยุทธศาสตร์ที่ 5'!#REF!</f>
        <v>#REF!</v>
      </c>
      <c r="J55" s="60" t="e">
        <f>'ยุทธศาสตร์ที่ 5'!#REF!</f>
        <v>#REF!</v>
      </c>
      <c r="K55" s="61" t="e">
        <f>'ยุทธศาสตร์ที่ 5'!#REF!</f>
        <v>#REF!</v>
      </c>
      <c r="L55" s="61" t="e">
        <f>'ยุทธศาสตร์ที่ 5'!#REF!</f>
        <v>#REF!</v>
      </c>
      <c r="M55" s="41" t="e">
        <f>'ยุทธศาสตร์ที่ 5'!#REF!</f>
        <v>#REF!</v>
      </c>
      <c r="N55" s="41" t="e">
        <f>'ยุทธศาสตร์ที่ 5'!#REF!</f>
        <v>#REF!</v>
      </c>
    </row>
    <row r="56" spans="1:14">
      <c r="A56" s="51">
        <v>14</v>
      </c>
      <c r="B56" s="52" t="e">
        <f>'ยุทธศาสตร์ที่ 5'!#REF!</f>
        <v>#REF!</v>
      </c>
      <c r="C56" s="60" t="e">
        <f>'ยุทธศาสตร์ที่ 5'!#REF!</f>
        <v>#REF!</v>
      </c>
      <c r="D56" s="61" t="e">
        <f>'ยุทธศาสตร์ที่ 5'!#REF!</f>
        <v>#REF!</v>
      </c>
      <c r="E56" s="61" t="e">
        <f>'ยุทธศาสตร์ที่ 5'!#REF!</f>
        <v>#REF!</v>
      </c>
      <c r="F56" s="61" t="e">
        <f>'ยุทธศาสตร์ที่ 5'!#REF!</f>
        <v>#REF!</v>
      </c>
      <c r="G56" s="61" t="e">
        <f>'ยุทธศาสตร์ที่ 5'!#REF!</f>
        <v>#REF!</v>
      </c>
      <c r="H56" s="61" t="e">
        <f>'ยุทธศาสตร์ที่ 5'!#REF!</f>
        <v>#REF!</v>
      </c>
      <c r="I56" s="61" t="e">
        <f>'ยุทธศาสตร์ที่ 5'!#REF!</f>
        <v>#REF!</v>
      </c>
      <c r="J56" s="60" t="e">
        <f>'ยุทธศาสตร์ที่ 5'!#REF!</f>
        <v>#REF!</v>
      </c>
      <c r="K56" s="61" t="e">
        <f>'ยุทธศาสตร์ที่ 5'!#REF!</f>
        <v>#REF!</v>
      </c>
      <c r="L56" s="61" t="e">
        <f>'ยุทธศาสตร์ที่ 5'!#REF!</f>
        <v>#REF!</v>
      </c>
      <c r="M56" s="41" t="e">
        <f>'ยุทธศาสตร์ที่ 5'!#REF!</f>
        <v>#REF!</v>
      </c>
      <c r="N56" s="41" t="e">
        <f>'ยุทธศาสตร์ที่ 5'!#REF!</f>
        <v>#REF!</v>
      </c>
    </row>
    <row r="57" spans="1:14">
      <c r="A57" s="51"/>
      <c r="B57" s="52"/>
      <c r="C57" s="60"/>
      <c r="D57" s="61"/>
      <c r="E57" s="61"/>
      <c r="F57" s="61"/>
      <c r="G57" s="61"/>
      <c r="H57" s="61"/>
      <c r="I57" s="61"/>
      <c r="J57" s="60"/>
      <c r="K57" s="61"/>
      <c r="L57" s="61"/>
    </row>
    <row r="58" spans="1:14" s="33" customFormat="1">
      <c r="A58" s="62" t="s">
        <v>56</v>
      </c>
      <c r="B58" s="56">
        <f>COUNT(A43:A57)</f>
        <v>14</v>
      </c>
      <c r="C58" s="57" t="s">
        <v>0</v>
      </c>
      <c r="D58" s="59" t="e">
        <f t="shared" ref="D58:I58" si="9">SUM(D43:D57)</f>
        <v>#REF!</v>
      </c>
      <c r="E58" s="59" t="e">
        <f t="shared" si="9"/>
        <v>#REF!</v>
      </c>
      <c r="F58" s="59" t="e">
        <f t="shared" si="9"/>
        <v>#REF!</v>
      </c>
      <c r="G58" s="59" t="e">
        <f t="shared" si="9"/>
        <v>#REF!</v>
      </c>
      <c r="H58" s="59" t="e">
        <f t="shared" si="9"/>
        <v>#REF!</v>
      </c>
      <c r="I58" s="59" t="e">
        <f t="shared" si="9"/>
        <v>#REF!</v>
      </c>
      <c r="J58" s="57"/>
      <c r="K58" s="59"/>
      <c r="L58" s="59"/>
    </row>
    <row r="59" spans="1:14" hidden="1">
      <c r="B59" s="61"/>
      <c r="C59" s="60"/>
      <c r="D59" s="61"/>
      <c r="E59" s="61"/>
      <c r="F59" s="61"/>
      <c r="G59" s="61"/>
      <c r="H59" s="61"/>
      <c r="I59" s="61"/>
      <c r="J59" s="60"/>
      <c r="K59" s="61"/>
      <c r="L59" s="61"/>
    </row>
    <row r="60" spans="1:14" hidden="1">
      <c r="B60" s="72" t="s">
        <v>109</v>
      </c>
      <c r="C60" s="57"/>
      <c r="D60" s="59">
        <f t="shared" ref="D60:I60" si="10">SUM(D59:D59)</f>
        <v>0</v>
      </c>
      <c r="E60" s="59">
        <f t="shared" si="10"/>
        <v>0</v>
      </c>
      <c r="F60" s="59">
        <f t="shared" si="10"/>
        <v>0</v>
      </c>
      <c r="G60" s="59">
        <f t="shared" si="10"/>
        <v>0</v>
      </c>
      <c r="H60" s="59">
        <f t="shared" si="10"/>
        <v>0</v>
      </c>
      <c r="I60" s="59">
        <f t="shared" si="10"/>
        <v>0</v>
      </c>
      <c r="J60" s="57"/>
      <c r="K60" s="59"/>
      <c r="L60" s="59"/>
    </row>
    <row r="61" spans="1:14">
      <c r="A61" s="48" t="s">
        <v>29</v>
      </c>
      <c r="B61" s="49"/>
      <c r="C61" s="50"/>
      <c r="D61" s="49"/>
      <c r="E61" s="49"/>
      <c r="F61" s="49"/>
      <c r="G61" s="49"/>
      <c r="H61" s="49"/>
      <c r="I61" s="49"/>
      <c r="J61" s="50"/>
      <c r="K61" s="49"/>
      <c r="L61" s="49"/>
    </row>
    <row r="62" spans="1:14">
      <c r="A62" s="51">
        <v>1</v>
      </c>
      <c r="B62" s="61" t="e">
        <f>'ยุทธศาสตร์ที่ 6'!#REF!</f>
        <v>#REF!</v>
      </c>
      <c r="C62" s="60" t="e">
        <f>'ยุทธศาสตร์ที่ 6'!#REF!</f>
        <v>#REF!</v>
      </c>
      <c r="D62" s="61" t="e">
        <f>'ยุทธศาสตร์ที่ 6'!#REF!</f>
        <v>#REF!</v>
      </c>
      <c r="E62" s="61" t="e">
        <f>'ยุทธศาสตร์ที่ 6'!#REF!</f>
        <v>#REF!</v>
      </c>
      <c r="F62" s="61" t="e">
        <f>'ยุทธศาสตร์ที่ 6'!#REF!</f>
        <v>#REF!</v>
      </c>
      <c r="G62" s="61" t="e">
        <f>'ยุทธศาสตร์ที่ 6'!#REF!</f>
        <v>#REF!</v>
      </c>
      <c r="H62" s="61" t="e">
        <f>'ยุทธศาสตร์ที่ 6'!#REF!</f>
        <v>#REF!</v>
      </c>
      <c r="I62" s="61" t="e">
        <f>'ยุทธศาสตร์ที่ 6'!#REF!</f>
        <v>#REF!</v>
      </c>
      <c r="J62" s="60" t="e">
        <f>'ยุทธศาสตร์ที่ 6'!#REF!</f>
        <v>#REF!</v>
      </c>
      <c r="K62" s="60" t="e">
        <f>'ยุทธศาสตร์ที่ 6'!#REF!</f>
        <v>#REF!</v>
      </c>
      <c r="L62" s="61" t="e">
        <f>'ยุทธศาสตร์ที่ 6'!#REF!</f>
        <v>#REF!</v>
      </c>
      <c r="M62" s="41" t="e">
        <f>'ยุทธศาสตร์ที่ 6'!#REF!</f>
        <v>#REF!</v>
      </c>
      <c r="N62" s="41" t="e">
        <f>'ยุทธศาสตร์ที่ 6'!#REF!</f>
        <v>#REF!</v>
      </c>
    </row>
    <row r="63" spans="1:14">
      <c r="A63" s="51"/>
      <c r="B63" s="61"/>
      <c r="C63" s="60"/>
      <c r="D63" s="61"/>
      <c r="E63" s="61"/>
      <c r="F63" s="61"/>
      <c r="G63" s="61"/>
      <c r="H63" s="61"/>
      <c r="I63" s="61"/>
      <c r="J63" s="60"/>
      <c r="K63" s="60"/>
      <c r="L63" s="61"/>
    </row>
    <row r="64" spans="1:14" s="33" customFormat="1">
      <c r="A64" s="56" t="s">
        <v>56</v>
      </c>
      <c r="B64" s="56">
        <f>COUNT(A62:A63)</f>
        <v>1</v>
      </c>
      <c r="C64" s="57" t="s">
        <v>0</v>
      </c>
      <c r="D64" s="59" t="e">
        <f t="shared" ref="D64:I64" si="11">SUM(D62:D63)</f>
        <v>#REF!</v>
      </c>
      <c r="E64" s="59" t="e">
        <f t="shared" si="11"/>
        <v>#REF!</v>
      </c>
      <c r="F64" s="59" t="e">
        <f t="shared" si="11"/>
        <v>#REF!</v>
      </c>
      <c r="G64" s="59" t="e">
        <f t="shared" si="11"/>
        <v>#REF!</v>
      </c>
      <c r="H64" s="59" t="e">
        <f t="shared" si="11"/>
        <v>#REF!</v>
      </c>
      <c r="I64" s="59" t="e">
        <f t="shared" si="11"/>
        <v>#REF!</v>
      </c>
      <c r="J64" s="57"/>
      <c r="K64" s="59"/>
      <c r="L64" s="59"/>
    </row>
    <row r="75" spans="1:10">
      <c r="A75" s="41"/>
    </row>
    <row r="80" spans="1:10">
      <c r="A80" s="41"/>
      <c r="C80" s="41"/>
      <c r="J80" s="41"/>
    </row>
    <row r="82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71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B8+B14+B26+B36+B46+B53</f>
        <v>16</v>
      </c>
      <c r="D4" s="45" t="e">
        <f t="shared" ref="D4:I4" si="0">D8+D14+D26+D36+D46+D53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>
        <v>1</v>
      </c>
      <c r="B6" s="52">
        <f>'ยุทธศาสตร์ที่ 1'!F9</f>
        <v>0</v>
      </c>
      <c r="C6" s="52">
        <f>'ยุทธศาสตร์ที่ 1'!H9</f>
        <v>0</v>
      </c>
      <c r="D6" s="53">
        <f>'ยุทธศาสตร์ที่ 1'!I9</f>
        <v>0</v>
      </c>
      <c r="E6" s="53" t="e">
        <f>'ยุทธศาสตร์ที่ 1'!#REF!</f>
        <v>#REF!</v>
      </c>
      <c r="F6" s="53">
        <f>'ยุทธศาสตร์ที่ 1'!Q9</f>
        <v>0</v>
      </c>
      <c r="G6" s="54">
        <f>'ยุทธศาสตร์ที่ 1'!R9</f>
        <v>0</v>
      </c>
      <c r="H6" s="54">
        <f>'ยุทธศาสตร์ที่ 1'!S9</f>
        <v>0</v>
      </c>
      <c r="I6" s="54">
        <f>'ยุทธศาสตร์ที่ 1'!U9</f>
        <v>0</v>
      </c>
      <c r="J6" s="52">
        <f>'ยุทธศาสตร์ที่ 1'!V9</f>
        <v>0</v>
      </c>
      <c r="K6" s="55">
        <f>'ยุทธศาสตร์ที่ 1'!W9</f>
        <v>0</v>
      </c>
      <c r="L6" s="55" t="e">
        <f>'ยุทธศาสตร์ที่ 1'!#REF!</f>
        <v>#REF!</v>
      </c>
      <c r="M6" s="41" t="e">
        <f>'ยุทธศาสตร์ที่ 1'!#REF!</f>
        <v>#REF!</v>
      </c>
      <c r="N6" s="41">
        <f>'ยุทธศาสตร์ที่ 1'!G9</f>
        <v>0</v>
      </c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1</v>
      </c>
      <c r="C8" s="57" t="s">
        <v>0</v>
      </c>
      <c r="D8" s="58">
        <f t="shared" ref="D8:I8" si="1">SUM(D6:D7)</f>
        <v>0</v>
      </c>
      <c r="E8" s="58" t="e">
        <f t="shared" si="1"/>
        <v>#REF!</v>
      </c>
      <c r="F8" s="58">
        <f t="shared" si="1"/>
        <v>0</v>
      </c>
      <c r="G8" s="58">
        <f t="shared" si="1"/>
        <v>0</v>
      </c>
      <c r="H8" s="58">
        <f t="shared" si="1"/>
        <v>0</v>
      </c>
      <c r="I8" s="58">
        <f t="shared" si="1"/>
        <v>0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>
        <v>1</v>
      </c>
      <c r="B10" s="52" t="e">
        <f>#REF!</f>
        <v>#REF!</v>
      </c>
      <c r="C10" s="60" t="e">
        <f>#REF!</f>
        <v>#REF!</v>
      </c>
      <c r="D10" s="61" t="e">
        <f>#REF!</f>
        <v>#REF!</v>
      </c>
      <c r="E10" s="61" t="e">
        <f>#REF!</f>
        <v>#REF!</v>
      </c>
      <c r="F10" s="61" t="e">
        <f>#REF!</f>
        <v>#REF!</v>
      </c>
      <c r="G10" s="61" t="e">
        <f>#REF!</f>
        <v>#REF!</v>
      </c>
      <c r="H10" s="61" t="e">
        <f>#REF!</f>
        <v>#REF!</v>
      </c>
      <c r="I10" s="61" t="e">
        <f>#REF!</f>
        <v>#REF!</v>
      </c>
      <c r="J10" s="60" t="e">
        <f>#REF!</f>
        <v>#REF!</v>
      </c>
      <c r="K10" s="61" t="e">
        <f>#REF!</f>
        <v>#REF!</v>
      </c>
      <c r="L10" s="61" t="e">
        <f>#REF!</f>
        <v>#REF!</v>
      </c>
      <c r="M10" s="41" t="e">
        <f>#REF!</f>
        <v>#REF!</v>
      </c>
    </row>
    <row r="11" spans="1:14">
      <c r="A11" s="51">
        <v>4</v>
      </c>
      <c r="B11" s="52" t="e">
        <f>#REF!</f>
        <v>#REF!</v>
      </c>
      <c r="C11" s="60" t="e">
        <f>#REF!</f>
        <v>#REF!</v>
      </c>
      <c r="D11" s="61" t="e">
        <f>#REF!</f>
        <v>#REF!</v>
      </c>
      <c r="E11" s="61" t="e">
        <f>#REF!</f>
        <v>#REF!</v>
      </c>
      <c r="F11" s="61" t="e">
        <f>#REF!</f>
        <v>#REF!</v>
      </c>
      <c r="G11" s="61" t="e">
        <f>#REF!</f>
        <v>#REF!</v>
      </c>
      <c r="H11" s="61" t="e">
        <f>#REF!</f>
        <v>#REF!</v>
      </c>
      <c r="I11" s="61" t="e">
        <f>#REF!</f>
        <v>#REF!</v>
      </c>
      <c r="J11" s="60" t="e">
        <f>#REF!</f>
        <v>#REF!</v>
      </c>
      <c r="K11" s="61" t="e">
        <f>#REF!</f>
        <v>#REF!</v>
      </c>
      <c r="L11" s="61" t="e">
        <f>#REF!</f>
        <v>#REF!</v>
      </c>
      <c r="M11" s="41" t="e">
        <f>#REF!</f>
        <v>#REF!</v>
      </c>
      <c r="N11" s="41" t="e">
        <f>#REF!</f>
        <v>#REF!</v>
      </c>
    </row>
    <row r="12" spans="1:14">
      <c r="A12" s="51">
        <v>5</v>
      </c>
      <c r="B12" s="52" t="e">
        <f>#REF!</f>
        <v>#REF!</v>
      </c>
      <c r="C12" s="60" t="e">
        <f>#REF!</f>
        <v>#REF!</v>
      </c>
      <c r="D12" s="61" t="e">
        <f>#REF!</f>
        <v>#REF!</v>
      </c>
      <c r="E12" s="61" t="e">
        <f>#REF!</f>
        <v>#REF!</v>
      </c>
      <c r="F12" s="61" t="e">
        <f>#REF!</f>
        <v>#REF!</v>
      </c>
      <c r="G12" s="61" t="e">
        <f>#REF!</f>
        <v>#REF!</v>
      </c>
      <c r="H12" s="61" t="e">
        <f>#REF!</f>
        <v>#REF!</v>
      </c>
      <c r="I12" s="61" t="e">
        <f>#REF!</f>
        <v>#REF!</v>
      </c>
      <c r="J12" s="60" t="e">
        <f>#REF!</f>
        <v>#REF!</v>
      </c>
      <c r="K12" s="61" t="e">
        <f>#REF!</f>
        <v>#REF!</v>
      </c>
      <c r="L12" s="61" t="e">
        <f>#REF!</f>
        <v>#REF!</v>
      </c>
      <c r="M12" s="41" t="e">
        <f>#REF!</f>
        <v>#REF!</v>
      </c>
      <c r="N12" s="41" t="e">
        <f>#REF!</f>
        <v>#REF!</v>
      </c>
    </row>
    <row r="13" spans="1:14">
      <c r="A13" s="51"/>
      <c r="B13" s="52"/>
      <c r="C13" s="60"/>
      <c r="D13" s="61"/>
      <c r="E13" s="61"/>
      <c r="F13" s="61"/>
      <c r="G13" s="61"/>
      <c r="H13" s="61"/>
      <c r="I13" s="61"/>
      <c r="J13" s="60"/>
      <c r="K13" s="61"/>
      <c r="L13" s="61"/>
    </row>
    <row r="14" spans="1:14" s="33" customFormat="1">
      <c r="A14" s="62" t="s">
        <v>56</v>
      </c>
      <c r="B14" s="63">
        <f>COUNT(A10:A13)</f>
        <v>3</v>
      </c>
      <c r="C14" s="64" t="s">
        <v>0</v>
      </c>
      <c r="D14" s="65" t="e">
        <f t="shared" ref="D14:I14" si="2">SUM(D10:D13)</f>
        <v>#REF!</v>
      </c>
      <c r="E14" s="65" t="e">
        <f t="shared" si="2"/>
        <v>#REF!</v>
      </c>
      <c r="F14" s="65" t="e">
        <f t="shared" si="2"/>
        <v>#REF!</v>
      </c>
      <c r="G14" s="65" t="e">
        <f t="shared" si="2"/>
        <v>#REF!</v>
      </c>
      <c r="H14" s="65" t="e">
        <f t="shared" si="2"/>
        <v>#REF!</v>
      </c>
      <c r="I14" s="65" t="e">
        <f t="shared" si="2"/>
        <v>#REF!</v>
      </c>
      <c r="J14" s="64"/>
      <c r="K14" s="65"/>
      <c r="L14" s="65"/>
    </row>
    <row r="15" spans="1:14">
      <c r="A15" s="48" t="s">
        <v>70</v>
      </c>
      <c r="B15" s="49"/>
      <c r="C15" s="50"/>
      <c r="D15" s="49"/>
      <c r="E15" s="49"/>
      <c r="F15" s="49"/>
      <c r="G15" s="49"/>
      <c r="H15" s="49"/>
      <c r="I15" s="49"/>
      <c r="J15" s="50"/>
      <c r="K15" s="49"/>
      <c r="L15" s="49"/>
    </row>
    <row r="16" spans="1:14">
      <c r="A16" s="51">
        <v>6</v>
      </c>
      <c r="B16" s="52" t="e">
        <f>#REF!</f>
        <v>#REF!</v>
      </c>
      <c r="C16" s="60" t="e">
        <f>#REF!</f>
        <v>#REF!</v>
      </c>
      <c r="D16" s="61" t="e">
        <f>#REF!</f>
        <v>#REF!</v>
      </c>
      <c r="E16" s="61" t="e">
        <f>#REF!</f>
        <v>#REF!</v>
      </c>
      <c r="F16" s="61" t="e">
        <f>#REF!</f>
        <v>#REF!</v>
      </c>
      <c r="G16" s="61" t="e">
        <f>#REF!</f>
        <v>#REF!</v>
      </c>
      <c r="H16" s="61" t="e">
        <f>#REF!</f>
        <v>#REF!</v>
      </c>
      <c r="I16" s="61" t="e">
        <f>#REF!</f>
        <v>#REF!</v>
      </c>
      <c r="J16" s="60" t="e">
        <f>#REF!</f>
        <v>#REF!</v>
      </c>
      <c r="K16" s="60" t="e">
        <f>#REF!</f>
        <v>#REF!</v>
      </c>
      <c r="L16" s="60" t="e">
        <f>#REF!</f>
        <v>#REF!</v>
      </c>
      <c r="M16" s="41" t="e">
        <f>#REF!</f>
        <v>#REF!</v>
      </c>
      <c r="N16" s="41" t="e">
        <f>#REF!</f>
        <v>#REF!</v>
      </c>
    </row>
    <row r="17" spans="1:14">
      <c r="A17" s="51">
        <v>14</v>
      </c>
      <c r="B17" s="52" t="e">
        <f>#REF!</f>
        <v>#REF!</v>
      </c>
      <c r="C17" s="60" t="e">
        <f>#REF!</f>
        <v>#REF!</v>
      </c>
      <c r="D17" s="61" t="e">
        <f>#REF!</f>
        <v>#REF!</v>
      </c>
      <c r="E17" s="61" t="e">
        <f>#REF!</f>
        <v>#REF!</v>
      </c>
      <c r="F17" s="61" t="e">
        <f>#REF!</f>
        <v>#REF!</v>
      </c>
      <c r="G17" s="61" t="e">
        <f>#REF!</f>
        <v>#REF!</v>
      </c>
      <c r="H17" s="61" t="e">
        <f>#REF!</f>
        <v>#REF!</v>
      </c>
      <c r="I17" s="61" t="e">
        <f>#REF!</f>
        <v>#REF!</v>
      </c>
      <c r="J17" s="60" t="e">
        <f>#REF!</f>
        <v>#REF!</v>
      </c>
      <c r="K17" s="66" t="e">
        <f>#REF!</f>
        <v>#REF!</v>
      </c>
      <c r="L17" s="61" t="e">
        <f>#REF!</f>
        <v>#REF!</v>
      </c>
      <c r="M17" s="41" t="e">
        <f>#REF!</f>
        <v>#REF!</v>
      </c>
      <c r="N17" s="41" t="e">
        <f>#REF!</f>
        <v>#REF!</v>
      </c>
    </row>
    <row r="18" spans="1:14">
      <c r="A18" s="51">
        <v>19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6" t="e">
        <f>#REF!</f>
        <v>#REF!</v>
      </c>
      <c r="L18" s="61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>
        <v>20</v>
      </c>
      <c r="B19" s="52" t="e">
        <f>#REF!</f>
        <v>#REF!</v>
      </c>
      <c r="C19" s="60" t="e">
        <f>#REF!</f>
        <v>#REF!</v>
      </c>
      <c r="D19" s="61" t="e">
        <f>#REF!</f>
        <v>#REF!</v>
      </c>
      <c r="E19" s="61" t="e">
        <f>#REF!</f>
        <v>#REF!</v>
      </c>
      <c r="F19" s="61" t="e">
        <f>#REF!</f>
        <v>#REF!</v>
      </c>
      <c r="G19" s="61" t="e">
        <f>#REF!</f>
        <v>#REF!</v>
      </c>
      <c r="H19" s="61" t="e">
        <f>#REF!</f>
        <v>#REF!</v>
      </c>
      <c r="I19" s="61" t="e">
        <f>#REF!</f>
        <v>#REF!</v>
      </c>
      <c r="J19" s="60" t="e">
        <f>#REF!</f>
        <v>#REF!</v>
      </c>
      <c r="K19" s="66" t="e">
        <f>#REF!</f>
        <v>#REF!</v>
      </c>
      <c r="L19" s="61" t="e">
        <f>#REF!</f>
        <v>#REF!</v>
      </c>
      <c r="M19" s="41" t="e">
        <f>#REF!</f>
        <v>#REF!</v>
      </c>
      <c r="N19" s="41" t="e">
        <f>#REF!</f>
        <v>#REF!</v>
      </c>
    </row>
    <row r="20" spans="1:14">
      <c r="A20" s="51">
        <v>21</v>
      </c>
      <c r="B20" s="52" t="e">
        <f>#REF!</f>
        <v>#REF!</v>
      </c>
      <c r="C20" s="60" t="e">
        <f>#REF!</f>
        <v>#REF!</v>
      </c>
      <c r="D20" s="61" t="e">
        <f>#REF!</f>
        <v>#REF!</v>
      </c>
      <c r="E20" s="61" t="e">
        <f>#REF!</f>
        <v>#REF!</v>
      </c>
      <c r="F20" s="61" t="e">
        <f>#REF!</f>
        <v>#REF!</v>
      </c>
      <c r="G20" s="61" t="e">
        <f>#REF!</f>
        <v>#REF!</v>
      </c>
      <c r="H20" s="61" t="e">
        <f>#REF!</f>
        <v>#REF!</v>
      </c>
      <c r="I20" s="61" t="e">
        <f>#REF!</f>
        <v>#REF!</v>
      </c>
      <c r="J20" s="60" t="e">
        <f>#REF!</f>
        <v>#REF!</v>
      </c>
      <c r="K20" s="66" t="e">
        <f>#REF!</f>
        <v>#REF!</v>
      </c>
      <c r="L20" s="61" t="e">
        <f>#REF!</f>
        <v>#REF!</v>
      </c>
      <c r="M20" s="41" t="e">
        <f>#REF!</f>
        <v>#REF!</v>
      </c>
      <c r="N20" s="41" t="e">
        <f>#REF!</f>
        <v>#REF!</v>
      </c>
    </row>
    <row r="21" spans="1:14">
      <c r="A21" s="51">
        <v>22</v>
      </c>
      <c r="B21" s="52" t="e">
        <f>#REF!</f>
        <v>#REF!</v>
      </c>
      <c r="C21" s="60" t="e">
        <f>#REF!</f>
        <v>#REF!</v>
      </c>
      <c r="D21" s="61" t="e">
        <f>#REF!</f>
        <v>#REF!</v>
      </c>
      <c r="E21" s="61" t="e">
        <f>#REF!</f>
        <v>#REF!</v>
      </c>
      <c r="F21" s="61" t="e">
        <f>#REF!</f>
        <v>#REF!</v>
      </c>
      <c r="G21" s="61" t="e">
        <f>#REF!</f>
        <v>#REF!</v>
      </c>
      <c r="H21" s="61" t="e">
        <f>#REF!</f>
        <v>#REF!</v>
      </c>
      <c r="I21" s="61" t="e">
        <f>#REF!</f>
        <v>#REF!</v>
      </c>
      <c r="J21" s="60" t="e">
        <f>#REF!</f>
        <v>#REF!</v>
      </c>
      <c r="K21" s="66" t="e">
        <f>#REF!</f>
        <v>#REF!</v>
      </c>
      <c r="L21" s="61" t="e">
        <f>#REF!</f>
        <v>#REF!</v>
      </c>
      <c r="M21" s="41" t="e">
        <f>#REF!</f>
        <v>#REF!</v>
      </c>
      <c r="N21" s="41" t="e">
        <f>#REF!</f>
        <v>#REF!</v>
      </c>
    </row>
    <row r="22" spans="1:14">
      <c r="A22" s="51">
        <v>23</v>
      </c>
      <c r="B22" s="52" t="e">
        <f>#REF!</f>
        <v>#REF!</v>
      </c>
      <c r="C22" s="60" t="e">
        <f>#REF!</f>
        <v>#REF!</v>
      </c>
      <c r="D22" s="61" t="e">
        <f>#REF!</f>
        <v>#REF!</v>
      </c>
      <c r="E22" s="61" t="e">
        <f>#REF!</f>
        <v>#REF!</v>
      </c>
      <c r="F22" s="61" t="e">
        <f>#REF!</f>
        <v>#REF!</v>
      </c>
      <c r="G22" s="61" t="e">
        <f>#REF!</f>
        <v>#REF!</v>
      </c>
      <c r="H22" s="61" t="e">
        <f>#REF!</f>
        <v>#REF!</v>
      </c>
      <c r="I22" s="61" t="e">
        <f>#REF!</f>
        <v>#REF!</v>
      </c>
      <c r="J22" s="60" t="e">
        <f>#REF!</f>
        <v>#REF!</v>
      </c>
      <c r="K22" s="66" t="e">
        <f>#REF!</f>
        <v>#REF!</v>
      </c>
      <c r="L22" s="61" t="e">
        <f>#REF!</f>
        <v>#REF!</v>
      </c>
      <c r="M22" s="41" t="e">
        <f>#REF!</f>
        <v>#REF!</v>
      </c>
      <c r="N22" s="41" t="e">
        <f>#REF!</f>
        <v>#REF!</v>
      </c>
    </row>
    <row r="23" spans="1:14">
      <c r="A23" s="51">
        <v>24</v>
      </c>
      <c r="B23" s="52" t="e">
        <f>#REF!</f>
        <v>#REF!</v>
      </c>
      <c r="C23" s="60" t="e">
        <f>#REF!</f>
        <v>#REF!</v>
      </c>
      <c r="D23" s="61" t="e">
        <f>#REF!</f>
        <v>#REF!</v>
      </c>
      <c r="E23" s="61" t="e">
        <f>#REF!</f>
        <v>#REF!</v>
      </c>
      <c r="F23" s="61" t="e">
        <f>#REF!</f>
        <v>#REF!</v>
      </c>
      <c r="G23" s="61" t="e">
        <f>#REF!</f>
        <v>#REF!</v>
      </c>
      <c r="H23" s="61" t="e">
        <f>#REF!</f>
        <v>#REF!</v>
      </c>
      <c r="I23" s="61" t="e">
        <f>#REF!</f>
        <v>#REF!</v>
      </c>
      <c r="J23" s="60" t="e">
        <f>#REF!</f>
        <v>#REF!</v>
      </c>
      <c r="K23" s="66" t="e">
        <f>#REF!</f>
        <v>#REF!</v>
      </c>
      <c r="L23" s="61" t="e">
        <f>#REF!</f>
        <v>#REF!</v>
      </c>
      <c r="M23" s="41" t="e">
        <f>#REF!</f>
        <v>#REF!</v>
      </c>
      <c r="N23" s="41" t="e">
        <f>#REF!</f>
        <v>#REF!</v>
      </c>
    </row>
    <row r="24" spans="1:14">
      <c r="A24" s="51">
        <v>26</v>
      </c>
      <c r="B24" s="52" t="e">
        <f>#REF!</f>
        <v>#REF!</v>
      </c>
      <c r="C24" s="60" t="e">
        <f>#REF!</f>
        <v>#REF!</v>
      </c>
      <c r="D24" s="61" t="e">
        <f>#REF!</f>
        <v>#REF!</v>
      </c>
      <c r="E24" s="61" t="e">
        <f>#REF!</f>
        <v>#REF!</v>
      </c>
      <c r="F24" s="61" t="e">
        <f>#REF!</f>
        <v>#REF!</v>
      </c>
      <c r="G24" s="61" t="e">
        <f>#REF!</f>
        <v>#REF!</v>
      </c>
      <c r="H24" s="61" t="e">
        <f>#REF!</f>
        <v>#REF!</v>
      </c>
      <c r="I24" s="61" t="e">
        <f>#REF!</f>
        <v>#REF!</v>
      </c>
      <c r="J24" s="60" t="e">
        <f>#REF!</f>
        <v>#REF!</v>
      </c>
      <c r="K24" s="66" t="e">
        <f>#REF!</f>
        <v>#REF!</v>
      </c>
      <c r="L24" s="61" t="e">
        <f>#REF!</f>
        <v>#REF!</v>
      </c>
      <c r="M24" s="41" t="e">
        <f>#REF!</f>
        <v>#REF!</v>
      </c>
      <c r="N24" s="41" t="e">
        <f>#REF!</f>
        <v>#REF!</v>
      </c>
    </row>
    <row r="25" spans="1:14">
      <c r="A25" s="51"/>
      <c r="B25" s="52"/>
      <c r="C25" s="60"/>
      <c r="D25" s="61"/>
      <c r="E25" s="61"/>
      <c r="F25" s="61"/>
      <c r="G25" s="61"/>
      <c r="H25" s="61"/>
      <c r="I25" s="61"/>
      <c r="J25" s="60"/>
      <c r="K25" s="66"/>
      <c r="L25" s="61"/>
    </row>
    <row r="26" spans="1:14" s="33" customFormat="1">
      <c r="A26" s="56" t="s">
        <v>56</v>
      </c>
      <c r="B26" s="56">
        <f>COUNT(A16:A25)</f>
        <v>9</v>
      </c>
      <c r="C26" s="57" t="s">
        <v>0</v>
      </c>
      <c r="D26" s="59" t="e">
        <f t="shared" ref="D26:I26" si="3">SUM(D16:D25)</f>
        <v>#REF!</v>
      </c>
      <c r="E26" s="59" t="e">
        <f t="shared" si="3"/>
        <v>#REF!</v>
      </c>
      <c r="F26" s="59" t="e">
        <f t="shared" si="3"/>
        <v>#REF!</v>
      </c>
      <c r="G26" s="59" t="e">
        <f t="shared" si="3"/>
        <v>#REF!</v>
      </c>
      <c r="H26" s="59" t="e">
        <f t="shared" si="3"/>
        <v>#REF!</v>
      </c>
      <c r="I26" s="59" t="e">
        <f t="shared" si="3"/>
        <v>#REF!</v>
      </c>
      <c r="J26" s="57"/>
      <c r="K26" s="59"/>
      <c r="L26" s="59"/>
    </row>
    <row r="27" spans="1:14" hidden="1">
      <c r="B27" s="68" t="s">
        <v>27</v>
      </c>
      <c r="C27" s="69"/>
      <c r="D27" s="70"/>
      <c r="E27" s="70"/>
      <c r="F27" s="70"/>
      <c r="G27" s="70"/>
      <c r="H27" s="70"/>
      <c r="I27" s="70"/>
      <c r="J27" s="69"/>
      <c r="K27" s="70"/>
      <c r="L27" s="70"/>
    </row>
    <row r="28" spans="1:14" hidden="1">
      <c r="B28" s="61"/>
      <c r="C28" s="60"/>
      <c r="D28" s="61"/>
      <c r="E28" s="61"/>
      <c r="F28" s="61"/>
      <c r="G28" s="61"/>
      <c r="H28" s="61"/>
      <c r="I28" s="61"/>
      <c r="J28" s="60"/>
      <c r="K28" s="61"/>
      <c r="L28" s="61"/>
    </row>
    <row r="29" spans="1:14" s="33" customFormat="1" hidden="1">
      <c r="A29" s="71"/>
      <c r="B29" s="72" t="s">
        <v>105</v>
      </c>
      <c r="C29" s="57"/>
      <c r="D29" s="59">
        <f t="shared" ref="D29:I29" si="4">SUM(D28:D28)</f>
        <v>0</v>
      </c>
      <c r="E29" s="59">
        <f t="shared" si="4"/>
        <v>0</v>
      </c>
      <c r="F29" s="59">
        <f t="shared" si="4"/>
        <v>0</v>
      </c>
      <c r="G29" s="59">
        <f t="shared" si="4"/>
        <v>0</v>
      </c>
      <c r="H29" s="59">
        <f t="shared" si="4"/>
        <v>0</v>
      </c>
      <c r="I29" s="59">
        <f t="shared" si="4"/>
        <v>0</v>
      </c>
      <c r="J29" s="57"/>
      <c r="K29" s="59"/>
      <c r="L29" s="59"/>
    </row>
    <row r="30" spans="1:14" hidden="1">
      <c r="B30" s="73" t="s">
        <v>28</v>
      </c>
      <c r="C30" s="50"/>
      <c r="D30" s="49"/>
      <c r="E30" s="49"/>
      <c r="F30" s="49"/>
      <c r="G30" s="49"/>
      <c r="H30" s="49"/>
      <c r="I30" s="49"/>
      <c r="J30" s="50"/>
      <c r="K30" s="49"/>
      <c r="L30" s="49"/>
    </row>
    <row r="31" spans="1:14" hidden="1">
      <c r="B31" s="61"/>
      <c r="C31" s="60"/>
      <c r="D31" s="61"/>
      <c r="E31" s="61"/>
      <c r="F31" s="61"/>
      <c r="G31" s="61"/>
      <c r="H31" s="61"/>
      <c r="I31" s="61"/>
      <c r="J31" s="60"/>
      <c r="K31" s="61"/>
      <c r="L31" s="61"/>
    </row>
    <row r="32" spans="1:14" s="33" customFormat="1" hidden="1">
      <c r="A32" s="71"/>
      <c r="B32" s="72" t="s">
        <v>106</v>
      </c>
      <c r="C32" s="57"/>
      <c r="D32" s="59">
        <f t="shared" ref="D32:I32" si="5">SUM(D31:D31)</f>
        <v>0</v>
      </c>
      <c r="E32" s="59">
        <f t="shared" si="5"/>
        <v>0</v>
      </c>
      <c r="F32" s="59">
        <f t="shared" si="5"/>
        <v>0</v>
      </c>
      <c r="G32" s="59">
        <f t="shared" si="5"/>
        <v>0</v>
      </c>
      <c r="H32" s="59">
        <f t="shared" si="5"/>
        <v>0</v>
      </c>
      <c r="I32" s="59">
        <f t="shared" si="5"/>
        <v>0</v>
      </c>
      <c r="J32" s="57"/>
      <c r="K32" s="59"/>
      <c r="L32" s="59"/>
    </row>
    <row r="33" spans="1:14">
      <c r="A33" s="48" t="s">
        <v>27</v>
      </c>
      <c r="B33" s="49"/>
      <c r="C33" s="50"/>
      <c r="D33" s="49"/>
      <c r="E33" s="49"/>
      <c r="F33" s="49"/>
      <c r="G33" s="49"/>
      <c r="H33" s="49"/>
      <c r="I33" s="49"/>
      <c r="J33" s="50"/>
      <c r="K33" s="49"/>
      <c r="L33" s="49"/>
    </row>
    <row r="34" spans="1:14">
      <c r="A34" s="51">
        <v>6</v>
      </c>
      <c r="B34" s="52" t="e">
        <f>#REF!</f>
        <v>#REF!</v>
      </c>
      <c r="C34" s="60" t="e">
        <f>#REF!</f>
        <v>#REF!</v>
      </c>
      <c r="D34" s="61" t="e">
        <f>#REF!</f>
        <v>#REF!</v>
      </c>
      <c r="E34" s="61" t="e">
        <f>#REF!</f>
        <v>#REF!</v>
      </c>
      <c r="F34" s="61" t="e">
        <f>#REF!</f>
        <v>#REF!</v>
      </c>
      <c r="G34" s="61" t="e">
        <f>#REF!</f>
        <v>#REF!</v>
      </c>
      <c r="H34" s="61" t="e">
        <f>#REF!</f>
        <v>#REF!</v>
      </c>
      <c r="I34" s="61" t="e">
        <f>#REF!</f>
        <v>#REF!</v>
      </c>
      <c r="J34" s="60" t="e">
        <f>#REF!</f>
        <v>#REF!</v>
      </c>
      <c r="K34" s="60" t="e">
        <f>#REF!</f>
        <v>#REF!</v>
      </c>
      <c r="L34" s="61" t="e">
        <f>#REF!</f>
        <v>#REF!</v>
      </c>
      <c r="M34" s="41" t="e">
        <f>#REF!</f>
        <v>#REF!</v>
      </c>
      <c r="N34" s="41" t="e">
        <f>#REF!</f>
        <v>#REF!</v>
      </c>
    </row>
    <row r="35" spans="1:14">
      <c r="A35" s="51"/>
      <c r="B35" s="52"/>
      <c r="C35" s="60"/>
      <c r="D35" s="61"/>
      <c r="E35" s="61"/>
      <c r="F35" s="61"/>
      <c r="G35" s="61"/>
      <c r="H35" s="61"/>
      <c r="I35" s="61"/>
      <c r="J35" s="60"/>
      <c r="K35" s="60"/>
      <c r="L35" s="61"/>
    </row>
    <row r="36" spans="1:14" s="33" customFormat="1">
      <c r="A36" s="62" t="s">
        <v>56</v>
      </c>
      <c r="B36" s="56">
        <f>COUNT(A34:A35)</f>
        <v>1</v>
      </c>
      <c r="C36" s="57" t="s">
        <v>0</v>
      </c>
      <c r="D36" s="59" t="e">
        <f t="shared" ref="D36:I36" si="6">SUM(D34:D35)</f>
        <v>#REF!</v>
      </c>
      <c r="E36" s="59" t="e">
        <f t="shared" si="6"/>
        <v>#REF!</v>
      </c>
      <c r="F36" s="59" t="e">
        <f t="shared" si="6"/>
        <v>#REF!</v>
      </c>
      <c r="G36" s="59" t="e">
        <f t="shared" si="6"/>
        <v>#REF!</v>
      </c>
      <c r="H36" s="59" t="e">
        <f t="shared" si="6"/>
        <v>#REF!</v>
      </c>
      <c r="I36" s="59" t="e">
        <f t="shared" si="6"/>
        <v>#REF!</v>
      </c>
      <c r="J36" s="57"/>
      <c r="K36" s="59"/>
      <c r="L36" s="59"/>
    </row>
    <row r="37" spans="1:14" hidden="1">
      <c r="B37" s="61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4" hidden="1">
      <c r="B38" s="72" t="s">
        <v>107</v>
      </c>
      <c r="C38" s="57"/>
      <c r="D38" s="59">
        <f t="shared" ref="D38:I38" si="7">SUM(D37:D37)</f>
        <v>0</v>
      </c>
      <c r="E38" s="59">
        <f t="shared" si="7"/>
        <v>0</v>
      </c>
      <c r="F38" s="59">
        <f t="shared" si="7"/>
        <v>0</v>
      </c>
      <c r="G38" s="59">
        <f t="shared" si="7"/>
        <v>0</v>
      </c>
      <c r="H38" s="59">
        <f t="shared" si="7"/>
        <v>0</v>
      </c>
      <c r="I38" s="59">
        <f t="shared" si="7"/>
        <v>0</v>
      </c>
      <c r="J38" s="57"/>
      <c r="K38" s="59"/>
      <c r="L38" s="59"/>
    </row>
    <row r="39" spans="1:14" hidden="1">
      <c r="B39" s="74"/>
      <c r="C39" s="50"/>
      <c r="D39" s="49"/>
      <c r="E39" s="49"/>
      <c r="F39" s="49"/>
      <c r="G39" s="49"/>
      <c r="H39" s="49"/>
      <c r="I39" s="49"/>
      <c r="J39" s="50"/>
      <c r="K39" s="49"/>
      <c r="L39" s="49"/>
    </row>
    <row r="40" spans="1:14" hidden="1">
      <c r="B40" s="61"/>
      <c r="C40" s="60"/>
      <c r="D40" s="61"/>
      <c r="E40" s="61"/>
      <c r="F40" s="61"/>
      <c r="G40" s="61"/>
      <c r="H40" s="61"/>
      <c r="I40" s="61"/>
      <c r="J40" s="60"/>
      <c r="K40" s="61"/>
      <c r="L40" s="61"/>
    </row>
    <row r="41" spans="1:14" hidden="1">
      <c r="B41" s="72" t="s">
        <v>108</v>
      </c>
      <c r="C41" s="57"/>
      <c r="D41" s="59">
        <f t="shared" ref="D41:I41" si="8">SUM(D40:D40)</f>
        <v>0</v>
      </c>
      <c r="E41" s="59">
        <f t="shared" si="8"/>
        <v>0</v>
      </c>
      <c r="F41" s="59">
        <f t="shared" si="8"/>
        <v>0</v>
      </c>
      <c r="G41" s="59">
        <f t="shared" si="8"/>
        <v>0</v>
      </c>
      <c r="H41" s="59">
        <f t="shared" si="8"/>
        <v>0</v>
      </c>
      <c r="I41" s="59">
        <f t="shared" si="8"/>
        <v>0</v>
      </c>
      <c r="J41" s="57"/>
      <c r="K41" s="59"/>
      <c r="L41" s="59"/>
    </row>
    <row r="42" spans="1:14">
      <c r="A42" s="48" t="s">
        <v>28</v>
      </c>
      <c r="B42" s="49"/>
      <c r="C42" s="50"/>
      <c r="D42" s="49"/>
      <c r="E42" s="49"/>
      <c r="F42" s="49"/>
      <c r="G42" s="49"/>
      <c r="H42" s="49"/>
      <c r="I42" s="49"/>
      <c r="J42" s="50"/>
      <c r="K42" s="49"/>
      <c r="L42" s="49"/>
    </row>
    <row r="43" spans="1:14">
      <c r="A43" s="51">
        <v>1</v>
      </c>
      <c r="B43" s="52" t="e">
        <f>'ยุทธศาสตร์ที่ 5'!#REF!</f>
        <v>#REF!</v>
      </c>
      <c r="C43" s="60" t="e">
        <f>'ยุทธศาสตร์ที่ 5'!#REF!</f>
        <v>#REF!</v>
      </c>
      <c r="D43" s="61" t="e">
        <f>'ยุทธศาสตร์ที่ 5'!#REF!</f>
        <v>#REF!</v>
      </c>
      <c r="E43" s="61" t="e">
        <f>'ยุทธศาสตร์ที่ 5'!#REF!</f>
        <v>#REF!</v>
      </c>
      <c r="F43" s="61" t="e">
        <f>'ยุทธศาสตร์ที่ 5'!#REF!</f>
        <v>#REF!</v>
      </c>
      <c r="G43" s="61" t="e">
        <f>'ยุทธศาสตร์ที่ 5'!#REF!</f>
        <v>#REF!</v>
      </c>
      <c r="H43" s="61" t="e">
        <f>'ยุทธศาสตร์ที่ 5'!#REF!</f>
        <v>#REF!</v>
      </c>
      <c r="I43" s="61" t="e">
        <f>'ยุทธศาสตร์ที่ 5'!#REF!</f>
        <v>#REF!</v>
      </c>
      <c r="J43" s="60" t="e">
        <f>'ยุทธศาสตร์ที่ 5'!#REF!</f>
        <v>#REF!</v>
      </c>
      <c r="K43" s="61" t="e">
        <f>'ยุทธศาสตร์ที่ 5'!#REF!</f>
        <v>#REF!</v>
      </c>
      <c r="L43" s="61" t="e">
        <f>'ยุทธศาสตร์ที่ 5'!#REF!</f>
        <v>#REF!</v>
      </c>
      <c r="M43" s="41" t="e">
        <f>'ยุทธศาสตร์ที่ 5'!#REF!</f>
        <v>#REF!</v>
      </c>
      <c r="N43" s="41" t="e">
        <f>'ยุทธศาสตร์ที่ 5'!#REF!</f>
        <v>#REF!</v>
      </c>
    </row>
    <row r="44" spans="1:14">
      <c r="A44" s="51">
        <v>18</v>
      </c>
      <c r="B44" s="52" t="e">
        <f>'ยุทธศาสตร์ที่ 5'!#REF!</f>
        <v>#REF!</v>
      </c>
      <c r="C44" s="60" t="e">
        <f>'ยุทธศาสตร์ที่ 5'!#REF!</f>
        <v>#REF!</v>
      </c>
      <c r="D44" s="61" t="e">
        <f>'ยุทธศาสตร์ที่ 5'!#REF!</f>
        <v>#REF!</v>
      </c>
      <c r="E44" s="61" t="e">
        <f>'ยุทธศาสตร์ที่ 5'!#REF!</f>
        <v>#REF!</v>
      </c>
      <c r="F44" s="61" t="e">
        <f>'ยุทธศาสตร์ที่ 5'!#REF!</f>
        <v>#REF!</v>
      </c>
      <c r="G44" s="61" t="e">
        <f>'ยุทธศาสตร์ที่ 5'!#REF!</f>
        <v>#REF!</v>
      </c>
      <c r="H44" s="61" t="e">
        <f>'ยุทธศาสตร์ที่ 5'!#REF!</f>
        <v>#REF!</v>
      </c>
      <c r="I44" s="61" t="e">
        <f>'ยุทธศาสตร์ที่ 5'!#REF!</f>
        <v>#REF!</v>
      </c>
      <c r="J44" s="60" t="e">
        <f>'ยุทธศาสตร์ที่ 5'!#REF!</f>
        <v>#REF!</v>
      </c>
      <c r="K44" s="61" t="e">
        <f>'ยุทธศาสตร์ที่ 5'!#REF!</f>
        <v>#REF!</v>
      </c>
      <c r="L44" s="61" t="e">
        <f>'ยุทธศาสตร์ที่ 5'!#REF!</f>
        <v>#REF!</v>
      </c>
      <c r="M44" s="41" t="e">
        <f>'ยุทธศาสตร์ที่ 5'!#REF!</f>
        <v>#REF!</v>
      </c>
      <c r="N44" s="41" t="e">
        <f>'ยุทธศาสตร์ที่ 5'!#REF!</f>
        <v>#REF!</v>
      </c>
    </row>
    <row r="45" spans="1:14">
      <c r="A45" s="51"/>
      <c r="B45" s="52"/>
      <c r="C45" s="60"/>
      <c r="D45" s="61"/>
      <c r="E45" s="61"/>
      <c r="F45" s="61"/>
      <c r="G45" s="61"/>
      <c r="H45" s="61"/>
      <c r="I45" s="61"/>
      <c r="J45" s="60"/>
      <c r="K45" s="61"/>
      <c r="L45" s="61"/>
    </row>
    <row r="46" spans="1:14" s="33" customFormat="1">
      <c r="A46" s="62" t="s">
        <v>56</v>
      </c>
      <c r="B46" s="56">
        <f>COUNT(A43:A45)</f>
        <v>2</v>
      </c>
      <c r="C46" s="57" t="s">
        <v>0</v>
      </c>
      <c r="D46" s="59" t="e">
        <f t="shared" ref="D46:I46" si="9">SUM(D43:D45)</f>
        <v>#REF!</v>
      </c>
      <c r="E46" s="59" t="e">
        <f t="shared" si="9"/>
        <v>#REF!</v>
      </c>
      <c r="F46" s="59" t="e">
        <f t="shared" si="9"/>
        <v>#REF!</v>
      </c>
      <c r="G46" s="59" t="e">
        <f t="shared" si="9"/>
        <v>#REF!</v>
      </c>
      <c r="H46" s="59" t="e">
        <f t="shared" si="9"/>
        <v>#REF!</v>
      </c>
      <c r="I46" s="59" t="e">
        <f t="shared" si="9"/>
        <v>#REF!</v>
      </c>
      <c r="J46" s="57"/>
      <c r="K46" s="59"/>
      <c r="L46" s="59"/>
    </row>
    <row r="47" spans="1:14" hidden="1">
      <c r="B47" s="61"/>
      <c r="C47" s="60"/>
      <c r="D47" s="61"/>
      <c r="E47" s="61"/>
      <c r="F47" s="61"/>
      <c r="G47" s="61"/>
      <c r="H47" s="61"/>
      <c r="I47" s="61"/>
      <c r="J47" s="60"/>
      <c r="K47" s="61"/>
      <c r="L47" s="61"/>
    </row>
    <row r="48" spans="1:14" hidden="1">
      <c r="B48" s="72" t="s">
        <v>109</v>
      </c>
      <c r="C48" s="57"/>
      <c r="D48" s="59">
        <f t="shared" ref="D48:I48" si="10">SUM(D47:D47)</f>
        <v>0</v>
      </c>
      <c r="E48" s="59">
        <f t="shared" si="10"/>
        <v>0</v>
      </c>
      <c r="F48" s="59">
        <f t="shared" si="10"/>
        <v>0</v>
      </c>
      <c r="G48" s="59">
        <f t="shared" si="10"/>
        <v>0</v>
      </c>
      <c r="H48" s="59">
        <f t="shared" si="10"/>
        <v>0</v>
      </c>
      <c r="I48" s="59">
        <f t="shared" si="10"/>
        <v>0</v>
      </c>
      <c r="J48" s="57"/>
      <c r="K48" s="59"/>
      <c r="L48" s="59"/>
    </row>
    <row r="49" spans="1:12">
      <c r="A49" s="48" t="s">
        <v>29</v>
      </c>
      <c r="B49" s="49"/>
      <c r="C49" s="50"/>
      <c r="D49" s="49"/>
      <c r="E49" s="49"/>
      <c r="F49" s="49"/>
      <c r="G49" s="49"/>
      <c r="H49" s="49"/>
      <c r="I49" s="49"/>
      <c r="J49" s="50"/>
      <c r="K49" s="49"/>
      <c r="L49" s="49"/>
    </row>
    <row r="50" spans="1:12">
      <c r="A50" s="51"/>
      <c r="B50" s="61"/>
      <c r="C50" s="60"/>
      <c r="D50" s="61"/>
      <c r="E50" s="61"/>
      <c r="F50" s="61"/>
      <c r="G50" s="61"/>
      <c r="H50" s="61"/>
      <c r="I50" s="61"/>
      <c r="J50" s="60"/>
      <c r="K50" s="60"/>
      <c r="L50" s="61"/>
    </row>
    <row r="51" spans="1:12">
      <c r="A51" s="51"/>
      <c r="B51" s="61"/>
      <c r="C51" s="60"/>
      <c r="D51" s="61"/>
      <c r="E51" s="61"/>
      <c r="F51" s="61"/>
      <c r="G51" s="61"/>
      <c r="H51" s="61"/>
      <c r="I51" s="61"/>
      <c r="J51" s="60"/>
      <c r="K51" s="60"/>
      <c r="L51" s="61"/>
    </row>
    <row r="52" spans="1:12">
      <c r="A52" s="51"/>
      <c r="B52" s="61"/>
      <c r="C52" s="60"/>
      <c r="D52" s="61"/>
      <c r="E52" s="61"/>
      <c r="F52" s="61"/>
      <c r="G52" s="61"/>
      <c r="H52" s="61"/>
      <c r="I52" s="61"/>
      <c r="J52" s="60"/>
      <c r="K52" s="60"/>
      <c r="L52" s="61"/>
    </row>
    <row r="53" spans="1:12" s="33" customFormat="1">
      <c r="A53" s="56" t="s">
        <v>56</v>
      </c>
      <c r="B53" s="56">
        <f>COUNT(A50:A52)</f>
        <v>0</v>
      </c>
      <c r="C53" s="57" t="s">
        <v>0</v>
      </c>
      <c r="D53" s="59">
        <f t="shared" ref="D53:I53" si="11">SUM(D50:D52)</f>
        <v>0</v>
      </c>
      <c r="E53" s="59">
        <f t="shared" si="11"/>
        <v>0</v>
      </c>
      <c r="F53" s="59">
        <f t="shared" si="11"/>
        <v>0</v>
      </c>
      <c r="G53" s="59">
        <f t="shared" si="11"/>
        <v>0</v>
      </c>
      <c r="H53" s="59">
        <f t="shared" si="11"/>
        <v>0</v>
      </c>
      <c r="I53" s="59">
        <f t="shared" si="11"/>
        <v>0</v>
      </c>
      <c r="J53" s="57"/>
      <c r="K53" s="59"/>
      <c r="L53" s="59"/>
    </row>
    <row r="64" spans="1:12">
      <c r="A64" s="41"/>
    </row>
    <row r="69" s="41" customFormat="1"/>
    <row r="71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68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B8+B14+B23+B33+B43+B50</f>
        <v>1</v>
      </c>
      <c r="D4" s="45">
        <f t="shared" ref="D4:I4" si="0">D8+D14+D23+D33+D43+D50</f>
        <v>0</v>
      </c>
      <c r="E4" s="45" t="e">
        <f t="shared" si="0"/>
        <v>#REF!</v>
      </c>
      <c r="F4" s="45">
        <f t="shared" si="0"/>
        <v>0</v>
      </c>
      <c r="G4" s="45">
        <f t="shared" si="0"/>
        <v>0</v>
      </c>
      <c r="H4" s="45">
        <f t="shared" si="0"/>
        <v>0</v>
      </c>
      <c r="I4" s="45">
        <f t="shared" si="0"/>
        <v>0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>
        <v>1</v>
      </c>
      <c r="B6" s="52">
        <f>'ยุทธศาสตร์ที่ 1'!F9</f>
        <v>0</v>
      </c>
      <c r="C6" s="52">
        <f>'ยุทธศาสตร์ที่ 1'!H9</f>
        <v>0</v>
      </c>
      <c r="D6" s="53">
        <f>'ยุทธศาสตร์ที่ 1'!I9</f>
        <v>0</v>
      </c>
      <c r="E6" s="53" t="e">
        <f>'ยุทธศาสตร์ที่ 1'!#REF!</f>
        <v>#REF!</v>
      </c>
      <c r="F6" s="53">
        <f>'ยุทธศาสตร์ที่ 1'!Q9</f>
        <v>0</v>
      </c>
      <c r="G6" s="54">
        <f>'ยุทธศาสตร์ที่ 1'!R9</f>
        <v>0</v>
      </c>
      <c r="H6" s="54">
        <f>'ยุทธศาสตร์ที่ 1'!S9</f>
        <v>0</v>
      </c>
      <c r="I6" s="54">
        <f>'ยุทธศาสตร์ที่ 1'!U9</f>
        <v>0</v>
      </c>
      <c r="J6" s="52">
        <f>'ยุทธศาสตร์ที่ 1'!V9</f>
        <v>0</v>
      </c>
      <c r="K6" s="55">
        <f>'ยุทธศาสตร์ที่ 1'!W9</f>
        <v>0</v>
      </c>
      <c r="L6" s="55" t="e">
        <f>'ยุทธศาสตร์ที่ 1'!#REF!</f>
        <v>#REF!</v>
      </c>
      <c r="M6" s="41" t="e">
        <f>'ยุทธศาสตร์ที่ 1'!#REF!</f>
        <v>#REF!</v>
      </c>
      <c r="N6" s="41">
        <f>'ยุทธศาสตร์ที่ 1'!G9</f>
        <v>0</v>
      </c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1</v>
      </c>
      <c r="C8" s="57" t="s">
        <v>0</v>
      </c>
      <c r="D8" s="58">
        <f t="shared" ref="D8:I8" si="1">SUM(D6:D7)</f>
        <v>0</v>
      </c>
      <c r="E8" s="58" t="e">
        <f t="shared" si="1"/>
        <v>#REF!</v>
      </c>
      <c r="F8" s="58">
        <f t="shared" si="1"/>
        <v>0</v>
      </c>
      <c r="G8" s="58">
        <f t="shared" si="1"/>
        <v>0</v>
      </c>
      <c r="H8" s="58">
        <f t="shared" si="1"/>
        <v>0</v>
      </c>
      <c r="I8" s="58">
        <f t="shared" si="1"/>
        <v>0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/>
      <c r="B10" s="52"/>
      <c r="C10" s="60"/>
      <c r="D10" s="61"/>
      <c r="E10" s="61"/>
      <c r="F10" s="61"/>
      <c r="G10" s="61"/>
      <c r="H10" s="61"/>
      <c r="I10" s="61"/>
      <c r="J10" s="60"/>
      <c r="K10" s="61"/>
      <c r="L10" s="61"/>
    </row>
    <row r="11" spans="1:14">
      <c r="A11" s="51"/>
      <c r="B11" s="52"/>
      <c r="C11" s="60"/>
      <c r="D11" s="61"/>
      <c r="E11" s="61"/>
      <c r="F11" s="61"/>
      <c r="G11" s="61"/>
      <c r="H11" s="61"/>
      <c r="I11" s="61"/>
      <c r="J11" s="60"/>
      <c r="K11" s="61"/>
      <c r="L11" s="61"/>
    </row>
    <row r="12" spans="1:14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4">
      <c r="A13" s="51"/>
      <c r="B13" s="52"/>
      <c r="C13" s="60"/>
      <c r="D13" s="61"/>
      <c r="E13" s="61"/>
      <c r="F13" s="61"/>
      <c r="G13" s="61"/>
      <c r="H13" s="61"/>
      <c r="I13" s="61"/>
      <c r="J13" s="60"/>
      <c r="K13" s="61"/>
      <c r="L13" s="61"/>
    </row>
    <row r="14" spans="1:14" s="33" customFormat="1">
      <c r="A14" s="62" t="s">
        <v>56</v>
      </c>
      <c r="B14" s="63">
        <f>COUNT(A10:A13)</f>
        <v>0</v>
      </c>
      <c r="C14" s="64" t="s">
        <v>0</v>
      </c>
      <c r="D14" s="65">
        <f t="shared" ref="D14:I14" si="2">SUM(D10:D13)</f>
        <v>0</v>
      </c>
      <c r="E14" s="65">
        <f t="shared" si="2"/>
        <v>0</v>
      </c>
      <c r="F14" s="65">
        <f t="shared" si="2"/>
        <v>0</v>
      </c>
      <c r="G14" s="65">
        <f t="shared" si="2"/>
        <v>0</v>
      </c>
      <c r="H14" s="65">
        <f t="shared" si="2"/>
        <v>0</v>
      </c>
      <c r="I14" s="65">
        <f t="shared" si="2"/>
        <v>0</v>
      </c>
      <c r="J14" s="64"/>
      <c r="K14" s="65"/>
      <c r="L14" s="65"/>
    </row>
    <row r="15" spans="1:14">
      <c r="A15" s="48" t="s">
        <v>70</v>
      </c>
      <c r="B15" s="49"/>
      <c r="C15" s="50"/>
      <c r="D15" s="49"/>
      <c r="E15" s="49"/>
      <c r="F15" s="49"/>
      <c r="G15" s="49"/>
      <c r="H15" s="49"/>
      <c r="I15" s="49"/>
      <c r="J15" s="50"/>
      <c r="K15" s="49"/>
      <c r="L15" s="49"/>
    </row>
    <row r="16" spans="1:14">
      <c r="A16" s="51"/>
      <c r="B16" s="52"/>
      <c r="C16" s="60"/>
      <c r="D16" s="61"/>
      <c r="E16" s="61"/>
      <c r="F16" s="61"/>
      <c r="G16" s="61"/>
      <c r="H16" s="61"/>
      <c r="I16" s="61"/>
      <c r="J16" s="60"/>
      <c r="K16" s="60"/>
      <c r="L16" s="60"/>
    </row>
    <row r="17" spans="1:12">
      <c r="A17" s="51"/>
      <c r="B17" s="52"/>
      <c r="C17" s="60"/>
      <c r="D17" s="61"/>
      <c r="E17" s="61"/>
      <c r="F17" s="61"/>
      <c r="G17" s="61"/>
      <c r="H17" s="61"/>
      <c r="I17" s="61"/>
      <c r="J17" s="60"/>
      <c r="K17" s="66"/>
      <c r="L17" s="61"/>
    </row>
    <row r="18" spans="1:12">
      <c r="A18" s="51"/>
      <c r="B18" s="52"/>
      <c r="C18" s="60"/>
      <c r="D18" s="61"/>
      <c r="E18" s="61"/>
      <c r="F18" s="61"/>
      <c r="G18" s="61"/>
      <c r="H18" s="61"/>
      <c r="I18" s="61"/>
      <c r="J18" s="60"/>
      <c r="K18" s="66"/>
      <c r="L18" s="61"/>
    </row>
    <row r="19" spans="1:12">
      <c r="A19" s="51"/>
      <c r="B19" s="52"/>
      <c r="C19" s="60"/>
      <c r="D19" s="61"/>
      <c r="E19" s="61"/>
      <c r="F19" s="61"/>
      <c r="G19" s="61"/>
      <c r="H19" s="61"/>
      <c r="I19" s="61"/>
      <c r="J19" s="60"/>
      <c r="K19" s="66"/>
      <c r="L19" s="61"/>
    </row>
    <row r="20" spans="1:12">
      <c r="A20" s="51"/>
      <c r="B20" s="52"/>
      <c r="C20" s="60"/>
      <c r="D20" s="61"/>
      <c r="E20" s="61"/>
      <c r="F20" s="61"/>
      <c r="G20" s="61"/>
      <c r="H20" s="61"/>
      <c r="I20" s="61"/>
      <c r="J20" s="60"/>
      <c r="K20" s="66"/>
      <c r="L20" s="61"/>
    </row>
    <row r="21" spans="1:12">
      <c r="A21" s="51"/>
      <c r="B21" s="52"/>
      <c r="C21" s="60"/>
      <c r="D21" s="61"/>
      <c r="E21" s="61"/>
      <c r="F21" s="61"/>
      <c r="G21" s="61"/>
      <c r="H21" s="61"/>
      <c r="I21" s="61"/>
      <c r="J21" s="60"/>
      <c r="K21" s="66"/>
      <c r="L21" s="61"/>
    </row>
    <row r="22" spans="1:12">
      <c r="A22" s="51"/>
      <c r="B22" s="52"/>
      <c r="C22" s="60"/>
      <c r="D22" s="61"/>
      <c r="E22" s="61"/>
      <c r="F22" s="61"/>
      <c r="G22" s="61"/>
      <c r="H22" s="61"/>
      <c r="I22" s="61"/>
      <c r="J22" s="60"/>
      <c r="K22" s="66"/>
      <c r="L22" s="61"/>
    </row>
    <row r="23" spans="1:12" s="33" customFormat="1">
      <c r="A23" s="56" t="s">
        <v>56</v>
      </c>
      <c r="B23" s="56">
        <f>COUNT(A16:A22)</f>
        <v>0</v>
      </c>
      <c r="C23" s="57" t="s">
        <v>0</v>
      </c>
      <c r="D23" s="59">
        <f t="shared" ref="D23:I23" si="3">SUM(D16:D22)</f>
        <v>0</v>
      </c>
      <c r="E23" s="59">
        <f t="shared" si="3"/>
        <v>0</v>
      </c>
      <c r="F23" s="59">
        <f t="shared" si="3"/>
        <v>0</v>
      </c>
      <c r="G23" s="59">
        <f t="shared" si="3"/>
        <v>0</v>
      </c>
      <c r="H23" s="59">
        <f t="shared" si="3"/>
        <v>0</v>
      </c>
      <c r="I23" s="59">
        <f t="shared" si="3"/>
        <v>0</v>
      </c>
      <c r="J23" s="57"/>
      <c r="K23" s="59"/>
      <c r="L23" s="59"/>
    </row>
    <row r="24" spans="1:12" hidden="1">
      <c r="B24" s="68" t="s">
        <v>27</v>
      </c>
      <c r="C24" s="69"/>
      <c r="D24" s="70"/>
      <c r="E24" s="70"/>
      <c r="F24" s="70"/>
      <c r="G24" s="70"/>
      <c r="H24" s="70"/>
      <c r="I24" s="70"/>
      <c r="J24" s="69"/>
      <c r="K24" s="70"/>
      <c r="L24" s="70"/>
    </row>
    <row r="25" spans="1:12" hidden="1">
      <c r="B25" s="61"/>
      <c r="C25" s="60"/>
      <c r="D25" s="61"/>
      <c r="E25" s="61"/>
      <c r="F25" s="61"/>
      <c r="G25" s="61"/>
      <c r="H25" s="61"/>
      <c r="I25" s="61"/>
      <c r="J25" s="60"/>
      <c r="K25" s="61"/>
      <c r="L25" s="61"/>
    </row>
    <row r="26" spans="1:12" s="33" customFormat="1" hidden="1">
      <c r="A26" s="71"/>
      <c r="B26" s="72" t="s">
        <v>105</v>
      </c>
      <c r="C26" s="57"/>
      <c r="D26" s="59">
        <f t="shared" ref="D26:I26" si="4">SUM(D25:D25)</f>
        <v>0</v>
      </c>
      <c r="E26" s="59">
        <f t="shared" si="4"/>
        <v>0</v>
      </c>
      <c r="F26" s="59">
        <f t="shared" si="4"/>
        <v>0</v>
      </c>
      <c r="G26" s="59">
        <f t="shared" si="4"/>
        <v>0</v>
      </c>
      <c r="H26" s="59">
        <f t="shared" si="4"/>
        <v>0</v>
      </c>
      <c r="I26" s="59">
        <f t="shared" si="4"/>
        <v>0</v>
      </c>
      <c r="J26" s="57"/>
      <c r="K26" s="59"/>
      <c r="L26" s="59"/>
    </row>
    <row r="27" spans="1:12" hidden="1">
      <c r="B27" s="73" t="s">
        <v>28</v>
      </c>
      <c r="C27" s="50"/>
      <c r="D27" s="49"/>
      <c r="E27" s="49"/>
      <c r="F27" s="49"/>
      <c r="G27" s="49"/>
      <c r="H27" s="49"/>
      <c r="I27" s="49"/>
      <c r="J27" s="50"/>
      <c r="K27" s="49"/>
      <c r="L27" s="49"/>
    </row>
    <row r="28" spans="1:12" hidden="1">
      <c r="B28" s="61"/>
      <c r="C28" s="60"/>
      <c r="D28" s="61"/>
      <c r="E28" s="61"/>
      <c r="F28" s="61"/>
      <c r="G28" s="61"/>
      <c r="H28" s="61"/>
      <c r="I28" s="61"/>
      <c r="J28" s="60"/>
      <c r="K28" s="61"/>
      <c r="L28" s="61"/>
    </row>
    <row r="29" spans="1:12" s="33" customFormat="1" hidden="1">
      <c r="A29" s="71"/>
      <c r="B29" s="72" t="s">
        <v>106</v>
      </c>
      <c r="C29" s="57"/>
      <c r="D29" s="59">
        <f t="shared" ref="D29:I29" si="5">SUM(D28:D28)</f>
        <v>0</v>
      </c>
      <c r="E29" s="59">
        <f t="shared" si="5"/>
        <v>0</v>
      </c>
      <c r="F29" s="59">
        <f t="shared" si="5"/>
        <v>0</v>
      </c>
      <c r="G29" s="59">
        <f t="shared" si="5"/>
        <v>0</v>
      </c>
      <c r="H29" s="59">
        <f t="shared" si="5"/>
        <v>0</v>
      </c>
      <c r="I29" s="59">
        <f t="shared" si="5"/>
        <v>0</v>
      </c>
      <c r="J29" s="57"/>
      <c r="K29" s="59"/>
      <c r="L29" s="59"/>
    </row>
    <row r="30" spans="1:12">
      <c r="A30" s="48" t="s">
        <v>27</v>
      </c>
      <c r="B30" s="49"/>
      <c r="C30" s="50"/>
      <c r="D30" s="49"/>
      <c r="E30" s="49"/>
      <c r="F30" s="49"/>
      <c r="G30" s="49"/>
      <c r="H30" s="49"/>
      <c r="I30" s="49"/>
      <c r="J30" s="50"/>
      <c r="K30" s="49"/>
      <c r="L30" s="49"/>
    </row>
    <row r="31" spans="1:12">
      <c r="A31" s="51"/>
      <c r="B31" s="52"/>
      <c r="C31" s="60"/>
      <c r="D31" s="61"/>
      <c r="E31" s="61"/>
      <c r="F31" s="61"/>
      <c r="G31" s="61"/>
      <c r="H31" s="61"/>
      <c r="I31" s="61"/>
      <c r="J31" s="60"/>
      <c r="K31" s="60"/>
      <c r="L31" s="61"/>
    </row>
    <row r="32" spans="1:12">
      <c r="A32" s="51"/>
      <c r="B32" s="52"/>
      <c r="C32" s="60"/>
      <c r="D32" s="61"/>
      <c r="E32" s="61"/>
      <c r="F32" s="61"/>
      <c r="G32" s="61"/>
      <c r="H32" s="61"/>
      <c r="I32" s="61"/>
      <c r="J32" s="60"/>
      <c r="K32" s="60"/>
      <c r="L32" s="61"/>
    </row>
    <row r="33" spans="1:12" s="33" customFormat="1">
      <c r="A33" s="62" t="s">
        <v>56</v>
      </c>
      <c r="B33" s="56">
        <f>COUNT(A31:A32)</f>
        <v>0</v>
      </c>
      <c r="C33" s="57" t="s">
        <v>0</v>
      </c>
      <c r="D33" s="59">
        <f t="shared" ref="D33:I33" si="6">SUM(D31:D32)</f>
        <v>0</v>
      </c>
      <c r="E33" s="59">
        <f t="shared" si="6"/>
        <v>0</v>
      </c>
      <c r="F33" s="59">
        <f t="shared" si="6"/>
        <v>0</v>
      </c>
      <c r="G33" s="59">
        <f t="shared" si="6"/>
        <v>0</v>
      </c>
      <c r="H33" s="59">
        <f t="shared" si="6"/>
        <v>0</v>
      </c>
      <c r="I33" s="59">
        <f t="shared" si="6"/>
        <v>0</v>
      </c>
      <c r="J33" s="57"/>
      <c r="K33" s="59"/>
      <c r="L33" s="59"/>
    </row>
    <row r="34" spans="1:12" hidden="1">
      <c r="B34" s="61"/>
      <c r="C34" s="60"/>
      <c r="D34" s="61"/>
      <c r="E34" s="61"/>
      <c r="F34" s="61"/>
      <c r="G34" s="61"/>
      <c r="H34" s="61"/>
      <c r="I34" s="61"/>
      <c r="J34" s="60"/>
      <c r="K34" s="61"/>
      <c r="L34" s="61"/>
    </row>
    <row r="35" spans="1:12" hidden="1">
      <c r="B35" s="72" t="s">
        <v>107</v>
      </c>
      <c r="C35" s="57"/>
      <c r="D35" s="59">
        <f t="shared" ref="D35:I35" si="7">SUM(D34:D34)</f>
        <v>0</v>
      </c>
      <c r="E35" s="59">
        <f t="shared" si="7"/>
        <v>0</v>
      </c>
      <c r="F35" s="59">
        <f t="shared" si="7"/>
        <v>0</v>
      </c>
      <c r="G35" s="59">
        <f t="shared" si="7"/>
        <v>0</v>
      </c>
      <c r="H35" s="59">
        <f t="shared" si="7"/>
        <v>0</v>
      </c>
      <c r="I35" s="59">
        <f t="shared" si="7"/>
        <v>0</v>
      </c>
      <c r="J35" s="57"/>
      <c r="K35" s="59"/>
      <c r="L35" s="59"/>
    </row>
    <row r="36" spans="1:12" hidden="1">
      <c r="B36" s="74"/>
      <c r="C36" s="50"/>
      <c r="D36" s="49"/>
      <c r="E36" s="49"/>
      <c r="F36" s="49"/>
      <c r="G36" s="49"/>
      <c r="H36" s="49"/>
      <c r="I36" s="49"/>
      <c r="J36" s="50"/>
      <c r="K36" s="49"/>
      <c r="L36" s="49"/>
    </row>
    <row r="37" spans="1:12" hidden="1">
      <c r="B37" s="61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2" hidden="1">
      <c r="B38" s="72" t="s">
        <v>108</v>
      </c>
      <c r="C38" s="57"/>
      <c r="D38" s="59">
        <f t="shared" ref="D38:I38" si="8">SUM(D37:D37)</f>
        <v>0</v>
      </c>
      <c r="E38" s="59">
        <f t="shared" si="8"/>
        <v>0</v>
      </c>
      <c r="F38" s="59">
        <f t="shared" si="8"/>
        <v>0</v>
      </c>
      <c r="G38" s="59">
        <f t="shared" si="8"/>
        <v>0</v>
      </c>
      <c r="H38" s="59">
        <f t="shared" si="8"/>
        <v>0</v>
      </c>
      <c r="I38" s="59">
        <f t="shared" si="8"/>
        <v>0</v>
      </c>
      <c r="J38" s="57"/>
      <c r="K38" s="59"/>
      <c r="L38" s="59"/>
    </row>
    <row r="39" spans="1:12">
      <c r="A39" s="48" t="s">
        <v>28</v>
      </c>
      <c r="B39" s="49"/>
      <c r="C39" s="50"/>
      <c r="D39" s="49"/>
      <c r="E39" s="49"/>
      <c r="F39" s="49"/>
      <c r="G39" s="49"/>
      <c r="H39" s="49"/>
      <c r="I39" s="49"/>
      <c r="J39" s="50"/>
      <c r="K39" s="49"/>
      <c r="L39" s="49"/>
    </row>
    <row r="40" spans="1:12">
      <c r="A40" s="51"/>
      <c r="B40" s="52"/>
      <c r="C40" s="60"/>
      <c r="D40" s="61"/>
      <c r="E40" s="61"/>
      <c r="F40" s="61"/>
      <c r="G40" s="61"/>
      <c r="H40" s="61"/>
      <c r="I40" s="61"/>
      <c r="J40" s="60"/>
      <c r="K40" s="61"/>
      <c r="L40" s="61"/>
    </row>
    <row r="41" spans="1:12">
      <c r="A41" s="51"/>
      <c r="B41" s="52"/>
      <c r="C41" s="60"/>
      <c r="D41" s="61"/>
      <c r="E41" s="61"/>
      <c r="F41" s="61"/>
      <c r="G41" s="61"/>
      <c r="H41" s="61"/>
      <c r="I41" s="61"/>
      <c r="J41" s="60"/>
      <c r="K41" s="61"/>
      <c r="L41" s="61"/>
    </row>
    <row r="42" spans="1:12">
      <c r="A42" s="51"/>
      <c r="B42" s="52"/>
      <c r="C42" s="60"/>
      <c r="D42" s="61"/>
      <c r="E42" s="61"/>
      <c r="F42" s="61"/>
      <c r="G42" s="61"/>
      <c r="H42" s="61"/>
      <c r="I42" s="61"/>
      <c r="J42" s="60"/>
      <c r="K42" s="61"/>
      <c r="L42" s="61"/>
    </row>
    <row r="43" spans="1:12" s="33" customFormat="1">
      <c r="A43" s="62" t="s">
        <v>56</v>
      </c>
      <c r="B43" s="56">
        <f>COUNT(A40:A42)</f>
        <v>0</v>
      </c>
      <c r="C43" s="57" t="s">
        <v>0</v>
      </c>
      <c r="D43" s="59">
        <f t="shared" ref="D43:I43" si="9">SUM(D40:D42)</f>
        <v>0</v>
      </c>
      <c r="E43" s="59">
        <f t="shared" si="9"/>
        <v>0</v>
      </c>
      <c r="F43" s="59">
        <f t="shared" si="9"/>
        <v>0</v>
      </c>
      <c r="G43" s="59">
        <f t="shared" si="9"/>
        <v>0</v>
      </c>
      <c r="H43" s="59">
        <f t="shared" si="9"/>
        <v>0</v>
      </c>
      <c r="I43" s="59">
        <f t="shared" si="9"/>
        <v>0</v>
      </c>
      <c r="J43" s="57"/>
      <c r="K43" s="59"/>
      <c r="L43" s="59"/>
    </row>
    <row r="44" spans="1:12" hidden="1">
      <c r="B44" s="61"/>
      <c r="C44" s="60"/>
      <c r="D44" s="61"/>
      <c r="E44" s="61"/>
      <c r="F44" s="61"/>
      <c r="G44" s="61"/>
      <c r="H44" s="61"/>
      <c r="I44" s="61"/>
      <c r="J44" s="60"/>
      <c r="K44" s="61"/>
      <c r="L44" s="61"/>
    </row>
    <row r="45" spans="1:12" hidden="1">
      <c r="B45" s="72" t="s">
        <v>109</v>
      </c>
      <c r="C45" s="57"/>
      <c r="D45" s="59">
        <f t="shared" ref="D45:I45" si="10">SUM(D44:D44)</f>
        <v>0</v>
      </c>
      <c r="E45" s="59">
        <f t="shared" si="10"/>
        <v>0</v>
      </c>
      <c r="F45" s="59">
        <f t="shared" si="10"/>
        <v>0</v>
      </c>
      <c r="G45" s="59">
        <f t="shared" si="10"/>
        <v>0</v>
      </c>
      <c r="H45" s="59">
        <f t="shared" si="10"/>
        <v>0</v>
      </c>
      <c r="I45" s="59">
        <f t="shared" si="10"/>
        <v>0</v>
      </c>
      <c r="J45" s="57"/>
      <c r="K45" s="59"/>
      <c r="L45" s="59"/>
    </row>
    <row r="46" spans="1:12">
      <c r="A46" s="48" t="s">
        <v>29</v>
      </c>
      <c r="B46" s="49"/>
      <c r="C46" s="50"/>
      <c r="D46" s="49"/>
      <c r="E46" s="49"/>
      <c r="F46" s="49"/>
      <c r="G46" s="49"/>
      <c r="H46" s="49"/>
      <c r="I46" s="49"/>
      <c r="J46" s="50"/>
      <c r="K46" s="49"/>
      <c r="L46" s="49"/>
    </row>
    <row r="47" spans="1:12">
      <c r="A47" s="51"/>
      <c r="B47" s="61"/>
      <c r="C47" s="60"/>
      <c r="D47" s="61"/>
      <c r="E47" s="61"/>
      <c r="F47" s="61"/>
      <c r="G47" s="61"/>
      <c r="H47" s="61"/>
      <c r="I47" s="61"/>
      <c r="J47" s="60"/>
      <c r="K47" s="60"/>
      <c r="L47" s="61"/>
    </row>
    <row r="48" spans="1:12">
      <c r="A48" s="51"/>
      <c r="B48" s="61"/>
      <c r="C48" s="60"/>
      <c r="D48" s="61"/>
      <c r="E48" s="61"/>
      <c r="F48" s="61"/>
      <c r="G48" s="61"/>
      <c r="H48" s="61"/>
      <c r="I48" s="61"/>
      <c r="J48" s="60"/>
      <c r="K48" s="60"/>
      <c r="L48" s="61"/>
    </row>
    <row r="49" spans="1:12">
      <c r="A49" s="51"/>
      <c r="B49" s="61"/>
      <c r="C49" s="60"/>
      <c r="D49" s="61"/>
      <c r="E49" s="61"/>
      <c r="F49" s="61"/>
      <c r="G49" s="61"/>
      <c r="H49" s="61"/>
      <c r="I49" s="61"/>
      <c r="J49" s="60"/>
      <c r="K49" s="60"/>
      <c r="L49" s="61"/>
    </row>
    <row r="50" spans="1:12" s="33" customFormat="1">
      <c r="A50" s="56" t="s">
        <v>56</v>
      </c>
      <c r="B50" s="56">
        <f>COUNT(A47:A49)</f>
        <v>0</v>
      </c>
      <c r="C50" s="57" t="s">
        <v>0</v>
      </c>
      <c r="D50" s="59">
        <f t="shared" ref="D50:I50" si="11">SUM(D47:D49)</f>
        <v>0</v>
      </c>
      <c r="E50" s="59">
        <f t="shared" si="11"/>
        <v>0</v>
      </c>
      <c r="F50" s="59">
        <f t="shared" si="11"/>
        <v>0</v>
      </c>
      <c r="G50" s="59">
        <f t="shared" si="11"/>
        <v>0</v>
      </c>
      <c r="H50" s="59">
        <f t="shared" si="11"/>
        <v>0</v>
      </c>
      <c r="I50" s="59">
        <f t="shared" si="11"/>
        <v>0</v>
      </c>
      <c r="J50" s="57"/>
      <c r="K50" s="59"/>
      <c r="L50" s="59"/>
    </row>
    <row r="61" spans="1:12">
      <c r="A61" s="41"/>
    </row>
    <row r="66" s="41" customFormat="1"/>
    <row r="68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68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B8+B13+B23+B33+B43+B50</f>
        <v>12</v>
      </c>
      <c r="D4" s="45" t="e">
        <f t="shared" ref="D4:I4" si="0">D8+D13+D23+D33+D43+D50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/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0</v>
      </c>
      <c r="C8" s="57" t="s">
        <v>0</v>
      </c>
      <c r="D8" s="58">
        <f t="shared" ref="D8:I8" si="1">SUM(D6:D7)</f>
        <v>0</v>
      </c>
      <c r="E8" s="58">
        <f t="shared" si="1"/>
        <v>0</v>
      </c>
      <c r="F8" s="58">
        <f t="shared" si="1"/>
        <v>0</v>
      </c>
      <c r="G8" s="58">
        <f t="shared" si="1"/>
        <v>0</v>
      </c>
      <c r="H8" s="58">
        <f t="shared" si="1"/>
        <v>0</v>
      </c>
      <c r="I8" s="58">
        <f t="shared" si="1"/>
        <v>0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>
        <v>4</v>
      </c>
      <c r="B10" s="52" t="e">
        <f>#REF!</f>
        <v>#REF!</v>
      </c>
      <c r="C10" s="60" t="e">
        <f>#REF!</f>
        <v>#REF!</v>
      </c>
      <c r="D10" s="61" t="e">
        <f>#REF!</f>
        <v>#REF!</v>
      </c>
      <c r="E10" s="61" t="e">
        <f>#REF!</f>
        <v>#REF!</v>
      </c>
      <c r="F10" s="61" t="e">
        <f>#REF!</f>
        <v>#REF!</v>
      </c>
      <c r="G10" s="61" t="e">
        <f>#REF!</f>
        <v>#REF!</v>
      </c>
      <c r="H10" s="61" t="e">
        <f>#REF!</f>
        <v>#REF!</v>
      </c>
      <c r="I10" s="61" t="e">
        <f>#REF!</f>
        <v>#REF!</v>
      </c>
      <c r="J10" s="60" t="e">
        <f>#REF!</f>
        <v>#REF!</v>
      </c>
      <c r="K10" s="61" t="e">
        <f>#REF!</f>
        <v>#REF!</v>
      </c>
      <c r="L10" s="61" t="e">
        <f>#REF!</f>
        <v>#REF!</v>
      </c>
      <c r="M10" s="41" t="e">
        <f>#REF!</f>
        <v>#REF!</v>
      </c>
      <c r="N10" s="41" t="e">
        <f>#REF!</f>
        <v>#REF!</v>
      </c>
    </row>
    <row r="11" spans="1:14">
      <c r="A11" s="51">
        <v>5</v>
      </c>
      <c r="B11" s="52" t="e">
        <f>#REF!</f>
        <v>#REF!</v>
      </c>
      <c r="C11" s="60" t="e">
        <f>#REF!</f>
        <v>#REF!</v>
      </c>
      <c r="D11" s="61" t="e">
        <f>#REF!</f>
        <v>#REF!</v>
      </c>
      <c r="E11" s="61" t="e">
        <f>#REF!</f>
        <v>#REF!</v>
      </c>
      <c r="F11" s="61" t="e">
        <f>#REF!</f>
        <v>#REF!</v>
      </c>
      <c r="G11" s="61" t="e">
        <f>#REF!</f>
        <v>#REF!</v>
      </c>
      <c r="H11" s="61" t="e">
        <f>#REF!</f>
        <v>#REF!</v>
      </c>
      <c r="I11" s="61" t="e">
        <f>#REF!</f>
        <v>#REF!</v>
      </c>
      <c r="J11" s="60" t="e">
        <f>#REF!</f>
        <v>#REF!</v>
      </c>
      <c r="K11" s="61" t="e">
        <f>#REF!</f>
        <v>#REF!</v>
      </c>
      <c r="L11" s="61" t="e">
        <f>#REF!</f>
        <v>#REF!</v>
      </c>
      <c r="M11" s="41" t="e">
        <f>#REF!</f>
        <v>#REF!</v>
      </c>
      <c r="N11" s="41" t="e">
        <f>#REF!</f>
        <v>#REF!</v>
      </c>
    </row>
    <row r="12" spans="1:14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4" s="33" customFormat="1">
      <c r="A13" s="62" t="s">
        <v>56</v>
      </c>
      <c r="B13" s="63">
        <f>COUNT(A10:A12)</f>
        <v>2</v>
      </c>
      <c r="C13" s="64" t="s">
        <v>0</v>
      </c>
      <c r="D13" s="65" t="e">
        <f t="shared" ref="D13:I13" si="2">SUM(D10:D12)</f>
        <v>#REF!</v>
      </c>
      <c r="E13" s="65" t="e">
        <f t="shared" si="2"/>
        <v>#REF!</v>
      </c>
      <c r="F13" s="65" t="e">
        <f t="shared" si="2"/>
        <v>#REF!</v>
      </c>
      <c r="G13" s="65" t="e">
        <f t="shared" si="2"/>
        <v>#REF!</v>
      </c>
      <c r="H13" s="65" t="e">
        <f t="shared" si="2"/>
        <v>#REF!</v>
      </c>
      <c r="I13" s="65" t="e">
        <f t="shared" si="2"/>
        <v>#REF!</v>
      </c>
      <c r="J13" s="64"/>
      <c r="K13" s="65"/>
      <c r="L13" s="65"/>
    </row>
    <row r="14" spans="1:14">
      <c r="A14" s="48" t="s">
        <v>70</v>
      </c>
      <c r="B14" s="49"/>
      <c r="C14" s="50"/>
      <c r="D14" s="49"/>
      <c r="E14" s="49"/>
      <c r="F14" s="49"/>
      <c r="G14" s="49"/>
      <c r="H14" s="49"/>
      <c r="I14" s="49"/>
      <c r="J14" s="50"/>
      <c r="K14" s="49"/>
      <c r="L14" s="49"/>
    </row>
    <row r="15" spans="1:14">
      <c r="A15" s="51">
        <v>19</v>
      </c>
      <c r="B15" s="52" t="e">
        <f>#REF!</f>
        <v>#REF!</v>
      </c>
      <c r="C15" s="60" t="e">
        <f>#REF!</f>
        <v>#REF!</v>
      </c>
      <c r="D15" s="61" t="e">
        <f>#REF!</f>
        <v>#REF!</v>
      </c>
      <c r="E15" s="61" t="e">
        <f>#REF!</f>
        <v>#REF!</v>
      </c>
      <c r="F15" s="61" t="e">
        <f>#REF!</f>
        <v>#REF!</v>
      </c>
      <c r="G15" s="61" t="e">
        <f>#REF!</f>
        <v>#REF!</v>
      </c>
      <c r="H15" s="61" t="e">
        <f>#REF!</f>
        <v>#REF!</v>
      </c>
      <c r="I15" s="61" t="e">
        <f>#REF!</f>
        <v>#REF!</v>
      </c>
      <c r="J15" s="60" t="e">
        <f>#REF!</f>
        <v>#REF!</v>
      </c>
      <c r="K15" s="66" t="e">
        <f>#REF!</f>
        <v>#REF!</v>
      </c>
      <c r="L15" s="61" t="e">
        <f>#REF!</f>
        <v>#REF!</v>
      </c>
      <c r="M15" s="41" t="e">
        <f>#REF!</f>
        <v>#REF!</v>
      </c>
      <c r="N15" s="41" t="e">
        <f>#REF!</f>
        <v>#REF!</v>
      </c>
    </row>
    <row r="16" spans="1:14">
      <c r="A16" s="51">
        <v>20</v>
      </c>
      <c r="B16" s="52" t="e">
        <f>#REF!</f>
        <v>#REF!</v>
      </c>
      <c r="C16" s="60" t="e">
        <f>#REF!</f>
        <v>#REF!</v>
      </c>
      <c r="D16" s="61" t="e">
        <f>#REF!</f>
        <v>#REF!</v>
      </c>
      <c r="E16" s="61" t="e">
        <f>#REF!</f>
        <v>#REF!</v>
      </c>
      <c r="F16" s="61" t="e">
        <f>#REF!</f>
        <v>#REF!</v>
      </c>
      <c r="G16" s="61" t="e">
        <f>#REF!</f>
        <v>#REF!</v>
      </c>
      <c r="H16" s="61" t="e">
        <f>#REF!</f>
        <v>#REF!</v>
      </c>
      <c r="I16" s="61" t="e">
        <f>#REF!</f>
        <v>#REF!</v>
      </c>
      <c r="J16" s="60" t="e">
        <f>#REF!</f>
        <v>#REF!</v>
      </c>
      <c r="K16" s="66" t="e">
        <f>#REF!</f>
        <v>#REF!</v>
      </c>
      <c r="L16" s="61" t="e">
        <f>#REF!</f>
        <v>#REF!</v>
      </c>
      <c r="M16" s="41" t="e">
        <f>#REF!</f>
        <v>#REF!</v>
      </c>
      <c r="N16" s="41" t="e">
        <f>#REF!</f>
        <v>#REF!</v>
      </c>
    </row>
    <row r="17" spans="1:14">
      <c r="A17" s="51">
        <v>21</v>
      </c>
      <c r="B17" s="52" t="e">
        <f>#REF!</f>
        <v>#REF!</v>
      </c>
      <c r="C17" s="60" t="e">
        <f>#REF!</f>
        <v>#REF!</v>
      </c>
      <c r="D17" s="61" t="e">
        <f>#REF!</f>
        <v>#REF!</v>
      </c>
      <c r="E17" s="61" t="e">
        <f>#REF!</f>
        <v>#REF!</v>
      </c>
      <c r="F17" s="61" t="e">
        <f>#REF!</f>
        <v>#REF!</v>
      </c>
      <c r="G17" s="61" t="e">
        <f>#REF!</f>
        <v>#REF!</v>
      </c>
      <c r="H17" s="61" t="e">
        <f>#REF!</f>
        <v>#REF!</v>
      </c>
      <c r="I17" s="61" t="e">
        <f>#REF!</f>
        <v>#REF!</v>
      </c>
      <c r="J17" s="60" t="e">
        <f>#REF!</f>
        <v>#REF!</v>
      </c>
      <c r="K17" s="66" t="e">
        <f>#REF!</f>
        <v>#REF!</v>
      </c>
      <c r="L17" s="61" t="e">
        <f>#REF!</f>
        <v>#REF!</v>
      </c>
      <c r="M17" s="41" t="e">
        <f>#REF!</f>
        <v>#REF!</v>
      </c>
      <c r="N17" s="41" t="e">
        <f>#REF!</f>
        <v>#REF!</v>
      </c>
    </row>
    <row r="18" spans="1:14">
      <c r="A18" s="51">
        <v>22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6" t="e">
        <f>#REF!</f>
        <v>#REF!</v>
      </c>
      <c r="L18" s="61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>
        <v>23</v>
      </c>
      <c r="B19" s="52" t="e">
        <f>#REF!</f>
        <v>#REF!</v>
      </c>
      <c r="C19" s="60" t="e">
        <f>#REF!</f>
        <v>#REF!</v>
      </c>
      <c r="D19" s="61" t="e">
        <f>#REF!</f>
        <v>#REF!</v>
      </c>
      <c r="E19" s="61" t="e">
        <f>#REF!</f>
        <v>#REF!</v>
      </c>
      <c r="F19" s="61" t="e">
        <f>#REF!</f>
        <v>#REF!</v>
      </c>
      <c r="G19" s="61" t="e">
        <f>#REF!</f>
        <v>#REF!</v>
      </c>
      <c r="H19" s="61" t="e">
        <f>#REF!</f>
        <v>#REF!</v>
      </c>
      <c r="I19" s="61" t="e">
        <f>#REF!</f>
        <v>#REF!</v>
      </c>
      <c r="J19" s="60" t="e">
        <f>#REF!</f>
        <v>#REF!</v>
      </c>
      <c r="K19" s="66" t="e">
        <f>#REF!</f>
        <v>#REF!</v>
      </c>
      <c r="L19" s="61" t="e">
        <f>#REF!</f>
        <v>#REF!</v>
      </c>
      <c r="M19" s="41" t="e">
        <f>#REF!</f>
        <v>#REF!</v>
      </c>
      <c r="N19" s="41" t="e">
        <f>#REF!</f>
        <v>#REF!</v>
      </c>
    </row>
    <row r="20" spans="1:14">
      <c r="A20" s="51">
        <v>24</v>
      </c>
      <c r="B20" s="52" t="e">
        <f>#REF!</f>
        <v>#REF!</v>
      </c>
      <c r="C20" s="60" t="e">
        <f>#REF!</f>
        <v>#REF!</v>
      </c>
      <c r="D20" s="61" t="e">
        <f>#REF!</f>
        <v>#REF!</v>
      </c>
      <c r="E20" s="61" t="e">
        <f>#REF!</f>
        <v>#REF!</v>
      </c>
      <c r="F20" s="61" t="e">
        <f>#REF!</f>
        <v>#REF!</v>
      </c>
      <c r="G20" s="61" t="e">
        <f>#REF!</f>
        <v>#REF!</v>
      </c>
      <c r="H20" s="61" t="e">
        <f>#REF!</f>
        <v>#REF!</v>
      </c>
      <c r="I20" s="61" t="e">
        <f>#REF!</f>
        <v>#REF!</v>
      </c>
      <c r="J20" s="60" t="e">
        <f>#REF!</f>
        <v>#REF!</v>
      </c>
      <c r="K20" s="66" t="e">
        <f>#REF!</f>
        <v>#REF!</v>
      </c>
      <c r="L20" s="61" t="e">
        <f>#REF!</f>
        <v>#REF!</v>
      </c>
      <c r="M20" s="41" t="e">
        <f>#REF!</f>
        <v>#REF!</v>
      </c>
      <c r="N20" s="41" t="e">
        <f>#REF!</f>
        <v>#REF!</v>
      </c>
    </row>
    <row r="21" spans="1:14">
      <c r="A21" s="51">
        <v>26</v>
      </c>
      <c r="B21" s="52" t="e">
        <f>#REF!</f>
        <v>#REF!</v>
      </c>
      <c r="C21" s="60" t="e">
        <f>#REF!</f>
        <v>#REF!</v>
      </c>
      <c r="D21" s="61" t="e">
        <f>#REF!</f>
        <v>#REF!</v>
      </c>
      <c r="E21" s="61" t="e">
        <f>#REF!</f>
        <v>#REF!</v>
      </c>
      <c r="F21" s="61" t="e">
        <f>#REF!</f>
        <v>#REF!</v>
      </c>
      <c r="G21" s="61" t="e">
        <f>#REF!</f>
        <v>#REF!</v>
      </c>
      <c r="H21" s="61" t="e">
        <f>#REF!</f>
        <v>#REF!</v>
      </c>
      <c r="I21" s="61" t="e">
        <f>#REF!</f>
        <v>#REF!</v>
      </c>
      <c r="J21" s="60" t="e">
        <f>#REF!</f>
        <v>#REF!</v>
      </c>
      <c r="K21" s="66" t="e">
        <f>#REF!</f>
        <v>#REF!</v>
      </c>
      <c r="L21" s="61" t="e">
        <f>#REF!</f>
        <v>#REF!</v>
      </c>
      <c r="M21" s="41" t="e">
        <f>#REF!</f>
        <v>#REF!</v>
      </c>
      <c r="N21" s="41" t="e">
        <f>#REF!</f>
        <v>#REF!</v>
      </c>
    </row>
    <row r="22" spans="1:14">
      <c r="A22" s="51"/>
      <c r="B22" s="52"/>
      <c r="C22" s="60"/>
      <c r="D22" s="61"/>
      <c r="E22" s="61"/>
      <c r="F22" s="61"/>
      <c r="G22" s="61"/>
      <c r="H22" s="61"/>
      <c r="I22" s="61"/>
      <c r="J22" s="60"/>
      <c r="K22" s="66"/>
      <c r="L22" s="61"/>
    </row>
    <row r="23" spans="1:14" s="33" customFormat="1">
      <c r="A23" s="56" t="s">
        <v>56</v>
      </c>
      <c r="B23" s="56">
        <f>COUNT(A15:A22)</f>
        <v>7</v>
      </c>
      <c r="C23" s="57" t="s">
        <v>0</v>
      </c>
      <c r="D23" s="59" t="e">
        <f t="shared" ref="D23:I23" si="3">SUM(D15:D22)</f>
        <v>#REF!</v>
      </c>
      <c r="E23" s="59" t="e">
        <f t="shared" si="3"/>
        <v>#REF!</v>
      </c>
      <c r="F23" s="59" t="e">
        <f t="shared" si="3"/>
        <v>#REF!</v>
      </c>
      <c r="G23" s="59" t="e">
        <f t="shared" si="3"/>
        <v>#REF!</v>
      </c>
      <c r="H23" s="59" t="e">
        <f t="shared" si="3"/>
        <v>#REF!</v>
      </c>
      <c r="I23" s="59" t="e">
        <f t="shared" si="3"/>
        <v>#REF!</v>
      </c>
      <c r="J23" s="57"/>
      <c r="K23" s="59"/>
      <c r="L23" s="59"/>
    </row>
    <row r="24" spans="1:14" hidden="1">
      <c r="B24" s="68" t="s">
        <v>27</v>
      </c>
      <c r="C24" s="69"/>
      <c r="D24" s="70"/>
      <c r="E24" s="70"/>
      <c r="F24" s="70"/>
      <c r="G24" s="70"/>
      <c r="H24" s="70"/>
      <c r="I24" s="70"/>
      <c r="J24" s="69"/>
      <c r="K24" s="70"/>
      <c r="L24" s="70"/>
    </row>
    <row r="25" spans="1:14" hidden="1">
      <c r="B25" s="61"/>
      <c r="C25" s="60"/>
      <c r="D25" s="61"/>
      <c r="E25" s="61"/>
      <c r="F25" s="61"/>
      <c r="G25" s="61"/>
      <c r="H25" s="61"/>
      <c r="I25" s="61"/>
      <c r="J25" s="60"/>
      <c r="K25" s="61"/>
      <c r="L25" s="61"/>
    </row>
    <row r="26" spans="1:14" s="33" customFormat="1" hidden="1">
      <c r="A26" s="71"/>
      <c r="B26" s="72" t="s">
        <v>105</v>
      </c>
      <c r="C26" s="57"/>
      <c r="D26" s="59">
        <f t="shared" ref="D26:I26" si="4">SUM(D25:D25)</f>
        <v>0</v>
      </c>
      <c r="E26" s="59">
        <f t="shared" si="4"/>
        <v>0</v>
      </c>
      <c r="F26" s="59">
        <f t="shared" si="4"/>
        <v>0</v>
      </c>
      <c r="G26" s="59">
        <f t="shared" si="4"/>
        <v>0</v>
      </c>
      <c r="H26" s="59">
        <f t="shared" si="4"/>
        <v>0</v>
      </c>
      <c r="I26" s="59">
        <f t="shared" si="4"/>
        <v>0</v>
      </c>
      <c r="J26" s="57"/>
      <c r="K26" s="59"/>
      <c r="L26" s="59"/>
    </row>
    <row r="27" spans="1:14" hidden="1">
      <c r="B27" s="73" t="s">
        <v>28</v>
      </c>
      <c r="C27" s="50"/>
      <c r="D27" s="49"/>
      <c r="E27" s="49"/>
      <c r="F27" s="49"/>
      <c r="G27" s="49"/>
      <c r="H27" s="49"/>
      <c r="I27" s="49"/>
      <c r="J27" s="50"/>
      <c r="K27" s="49"/>
      <c r="L27" s="49"/>
    </row>
    <row r="28" spans="1:14" hidden="1">
      <c r="B28" s="61"/>
      <c r="C28" s="60"/>
      <c r="D28" s="61"/>
      <c r="E28" s="61"/>
      <c r="F28" s="61"/>
      <c r="G28" s="61"/>
      <c r="H28" s="61"/>
      <c r="I28" s="61"/>
      <c r="J28" s="60"/>
      <c r="K28" s="61"/>
      <c r="L28" s="61"/>
    </row>
    <row r="29" spans="1:14" s="33" customFormat="1" hidden="1">
      <c r="A29" s="71"/>
      <c r="B29" s="72" t="s">
        <v>106</v>
      </c>
      <c r="C29" s="57"/>
      <c r="D29" s="59">
        <f t="shared" ref="D29:I29" si="5">SUM(D28:D28)</f>
        <v>0</v>
      </c>
      <c r="E29" s="59">
        <f t="shared" si="5"/>
        <v>0</v>
      </c>
      <c r="F29" s="59">
        <f t="shared" si="5"/>
        <v>0</v>
      </c>
      <c r="G29" s="59">
        <f t="shared" si="5"/>
        <v>0</v>
      </c>
      <c r="H29" s="59">
        <f t="shared" si="5"/>
        <v>0</v>
      </c>
      <c r="I29" s="59">
        <f t="shared" si="5"/>
        <v>0</v>
      </c>
      <c r="J29" s="57"/>
      <c r="K29" s="59"/>
      <c r="L29" s="59"/>
    </row>
    <row r="30" spans="1:14">
      <c r="A30" s="48" t="s">
        <v>27</v>
      </c>
      <c r="B30" s="49"/>
      <c r="C30" s="50"/>
      <c r="D30" s="49"/>
      <c r="E30" s="49"/>
      <c r="F30" s="49"/>
      <c r="G30" s="49"/>
      <c r="H30" s="49"/>
      <c r="I30" s="49"/>
      <c r="J30" s="50"/>
      <c r="K30" s="49"/>
      <c r="L30" s="49"/>
    </row>
    <row r="31" spans="1:14">
      <c r="A31" s="51">
        <v>6</v>
      </c>
      <c r="B31" s="52" t="e">
        <f>#REF!</f>
        <v>#REF!</v>
      </c>
      <c r="C31" s="60" t="e">
        <f>#REF!</f>
        <v>#REF!</v>
      </c>
      <c r="D31" s="61" t="e">
        <f>#REF!</f>
        <v>#REF!</v>
      </c>
      <c r="E31" s="61" t="e">
        <f>#REF!</f>
        <v>#REF!</v>
      </c>
      <c r="F31" s="61" t="e">
        <f>#REF!</f>
        <v>#REF!</v>
      </c>
      <c r="G31" s="61" t="e">
        <f>#REF!</f>
        <v>#REF!</v>
      </c>
      <c r="H31" s="61" t="e">
        <f>#REF!</f>
        <v>#REF!</v>
      </c>
      <c r="I31" s="61" t="e">
        <f>#REF!</f>
        <v>#REF!</v>
      </c>
      <c r="J31" s="60" t="e">
        <f>#REF!</f>
        <v>#REF!</v>
      </c>
      <c r="K31" s="60" t="e">
        <f>#REF!</f>
        <v>#REF!</v>
      </c>
      <c r="L31" s="61" t="e">
        <f>#REF!</f>
        <v>#REF!</v>
      </c>
      <c r="M31" s="41" t="e">
        <f>#REF!</f>
        <v>#REF!</v>
      </c>
      <c r="N31" s="41" t="e">
        <f>#REF!</f>
        <v>#REF!</v>
      </c>
    </row>
    <row r="32" spans="1:14">
      <c r="A32" s="51"/>
      <c r="B32" s="52"/>
      <c r="C32" s="60"/>
      <c r="D32" s="61"/>
      <c r="E32" s="61"/>
      <c r="F32" s="61"/>
      <c r="G32" s="61"/>
      <c r="H32" s="61"/>
      <c r="I32" s="61"/>
      <c r="J32" s="60"/>
      <c r="K32" s="60"/>
      <c r="L32" s="61"/>
    </row>
    <row r="33" spans="1:14" s="33" customFormat="1">
      <c r="A33" s="62" t="s">
        <v>56</v>
      </c>
      <c r="B33" s="56">
        <f>COUNT(A31:A32)</f>
        <v>1</v>
      </c>
      <c r="C33" s="57" t="s">
        <v>0</v>
      </c>
      <c r="D33" s="59" t="e">
        <f t="shared" ref="D33:I33" si="6">SUM(D31:D32)</f>
        <v>#REF!</v>
      </c>
      <c r="E33" s="59" t="e">
        <f t="shared" si="6"/>
        <v>#REF!</v>
      </c>
      <c r="F33" s="59" t="e">
        <f t="shared" si="6"/>
        <v>#REF!</v>
      </c>
      <c r="G33" s="59" t="e">
        <f t="shared" si="6"/>
        <v>#REF!</v>
      </c>
      <c r="H33" s="59" t="e">
        <f t="shared" si="6"/>
        <v>#REF!</v>
      </c>
      <c r="I33" s="59" t="e">
        <f t="shared" si="6"/>
        <v>#REF!</v>
      </c>
      <c r="J33" s="57"/>
      <c r="K33" s="59"/>
      <c r="L33" s="59"/>
    </row>
    <row r="34" spans="1:14" hidden="1">
      <c r="B34" s="61"/>
      <c r="C34" s="60"/>
      <c r="D34" s="61"/>
      <c r="E34" s="61"/>
      <c r="F34" s="61"/>
      <c r="G34" s="61"/>
      <c r="H34" s="61"/>
      <c r="I34" s="61"/>
      <c r="J34" s="60"/>
      <c r="K34" s="61"/>
      <c r="L34" s="61"/>
    </row>
    <row r="35" spans="1:14" hidden="1">
      <c r="B35" s="72" t="s">
        <v>107</v>
      </c>
      <c r="C35" s="57"/>
      <c r="D35" s="59">
        <f t="shared" ref="D35:I35" si="7">SUM(D34:D34)</f>
        <v>0</v>
      </c>
      <c r="E35" s="59">
        <f t="shared" si="7"/>
        <v>0</v>
      </c>
      <c r="F35" s="59">
        <f t="shared" si="7"/>
        <v>0</v>
      </c>
      <c r="G35" s="59">
        <f t="shared" si="7"/>
        <v>0</v>
      </c>
      <c r="H35" s="59">
        <f t="shared" si="7"/>
        <v>0</v>
      </c>
      <c r="I35" s="59">
        <f t="shared" si="7"/>
        <v>0</v>
      </c>
      <c r="J35" s="57"/>
      <c r="K35" s="59"/>
      <c r="L35" s="59"/>
    </row>
    <row r="36" spans="1:14" hidden="1">
      <c r="B36" s="74"/>
      <c r="C36" s="50"/>
      <c r="D36" s="49"/>
      <c r="E36" s="49"/>
      <c r="F36" s="49"/>
      <c r="G36" s="49"/>
      <c r="H36" s="49"/>
      <c r="I36" s="49"/>
      <c r="J36" s="50"/>
      <c r="K36" s="49"/>
      <c r="L36" s="49"/>
    </row>
    <row r="37" spans="1:14" hidden="1">
      <c r="B37" s="61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4" hidden="1">
      <c r="B38" s="72" t="s">
        <v>108</v>
      </c>
      <c r="C38" s="57"/>
      <c r="D38" s="59">
        <f t="shared" ref="D38:I38" si="8">SUM(D37:D37)</f>
        <v>0</v>
      </c>
      <c r="E38" s="59">
        <f t="shared" si="8"/>
        <v>0</v>
      </c>
      <c r="F38" s="59">
        <f t="shared" si="8"/>
        <v>0</v>
      </c>
      <c r="G38" s="59">
        <f t="shared" si="8"/>
        <v>0</v>
      </c>
      <c r="H38" s="59">
        <f t="shared" si="8"/>
        <v>0</v>
      </c>
      <c r="I38" s="59">
        <f t="shared" si="8"/>
        <v>0</v>
      </c>
      <c r="J38" s="57"/>
      <c r="K38" s="59"/>
      <c r="L38" s="59"/>
    </row>
    <row r="39" spans="1:14">
      <c r="A39" s="48" t="s">
        <v>28</v>
      </c>
      <c r="B39" s="49"/>
      <c r="C39" s="50"/>
      <c r="D39" s="49"/>
      <c r="E39" s="49"/>
      <c r="F39" s="49"/>
      <c r="G39" s="49"/>
      <c r="H39" s="49"/>
      <c r="I39" s="49"/>
      <c r="J39" s="50"/>
      <c r="K39" s="49"/>
      <c r="L39" s="49"/>
    </row>
    <row r="40" spans="1:14">
      <c r="A40" s="51">
        <v>1</v>
      </c>
      <c r="B40" s="52" t="e">
        <f>'ยุทธศาสตร์ที่ 5'!#REF!</f>
        <v>#REF!</v>
      </c>
      <c r="C40" s="60" t="e">
        <f>'ยุทธศาสตร์ที่ 5'!#REF!</f>
        <v>#REF!</v>
      </c>
      <c r="D40" s="61" t="e">
        <f>'ยุทธศาสตร์ที่ 5'!#REF!</f>
        <v>#REF!</v>
      </c>
      <c r="E40" s="61" t="e">
        <f>'ยุทธศาสตร์ที่ 5'!#REF!</f>
        <v>#REF!</v>
      </c>
      <c r="F40" s="61" t="e">
        <f>'ยุทธศาสตร์ที่ 5'!#REF!</f>
        <v>#REF!</v>
      </c>
      <c r="G40" s="61" t="e">
        <f>'ยุทธศาสตร์ที่ 5'!#REF!</f>
        <v>#REF!</v>
      </c>
      <c r="H40" s="61" t="e">
        <f>'ยุทธศาสตร์ที่ 5'!#REF!</f>
        <v>#REF!</v>
      </c>
      <c r="I40" s="61" t="e">
        <f>'ยุทธศาสตร์ที่ 5'!#REF!</f>
        <v>#REF!</v>
      </c>
      <c r="J40" s="60" t="e">
        <f>'ยุทธศาสตร์ที่ 5'!#REF!</f>
        <v>#REF!</v>
      </c>
      <c r="K40" s="61" t="e">
        <f>'ยุทธศาสตร์ที่ 5'!#REF!</f>
        <v>#REF!</v>
      </c>
      <c r="L40" s="61" t="e">
        <f>'ยุทธศาสตร์ที่ 5'!#REF!</f>
        <v>#REF!</v>
      </c>
      <c r="M40" s="41" t="e">
        <f>'ยุทธศาสตร์ที่ 5'!#REF!</f>
        <v>#REF!</v>
      </c>
      <c r="N40" s="41" t="e">
        <f>'ยุทธศาสตร์ที่ 5'!#REF!</f>
        <v>#REF!</v>
      </c>
    </row>
    <row r="41" spans="1:14">
      <c r="A41" s="51">
        <v>18</v>
      </c>
      <c r="B41" s="52" t="e">
        <f>'ยุทธศาสตร์ที่ 5'!#REF!</f>
        <v>#REF!</v>
      </c>
      <c r="C41" s="60" t="e">
        <f>'ยุทธศาสตร์ที่ 5'!#REF!</f>
        <v>#REF!</v>
      </c>
      <c r="D41" s="61" t="e">
        <f>'ยุทธศาสตร์ที่ 5'!#REF!</f>
        <v>#REF!</v>
      </c>
      <c r="E41" s="61" t="e">
        <f>'ยุทธศาสตร์ที่ 5'!#REF!</f>
        <v>#REF!</v>
      </c>
      <c r="F41" s="61" t="e">
        <f>'ยุทธศาสตร์ที่ 5'!#REF!</f>
        <v>#REF!</v>
      </c>
      <c r="G41" s="61" t="e">
        <f>'ยุทธศาสตร์ที่ 5'!#REF!</f>
        <v>#REF!</v>
      </c>
      <c r="H41" s="61" t="e">
        <f>'ยุทธศาสตร์ที่ 5'!#REF!</f>
        <v>#REF!</v>
      </c>
      <c r="I41" s="61" t="e">
        <f>'ยุทธศาสตร์ที่ 5'!#REF!</f>
        <v>#REF!</v>
      </c>
      <c r="J41" s="60" t="e">
        <f>'ยุทธศาสตร์ที่ 5'!#REF!</f>
        <v>#REF!</v>
      </c>
      <c r="K41" s="61" t="e">
        <f>'ยุทธศาสตร์ที่ 5'!#REF!</f>
        <v>#REF!</v>
      </c>
      <c r="L41" s="61" t="e">
        <f>'ยุทธศาสตร์ที่ 5'!#REF!</f>
        <v>#REF!</v>
      </c>
      <c r="M41" s="41" t="e">
        <f>'ยุทธศาสตร์ที่ 5'!#REF!</f>
        <v>#REF!</v>
      </c>
      <c r="N41" s="41" t="e">
        <f>'ยุทธศาสตร์ที่ 5'!#REF!</f>
        <v>#REF!</v>
      </c>
    </row>
    <row r="42" spans="1:14">
      <c r="A42" s="51"/>
      <c r="B42" s="52"/>
      <c r="C42" s="60"/>
      <c r="D42" s="61"/>
      <c r="E42" s="61"/>
      <c r="F42" s="61"/>
      <c r="G42" s="61"/>
      <c r="H42" s="61"/>
      <c r="I42" s="61"/>
      <c r="J42" s="60"/>
      <c r="K42" s="61"/>
      <c r="L42" s="61"/>
    </row>
    <row r="43" spans="1:14" s="33" customFormat="1">
      <c r="A43" s="62" t="s">
        <v>56</v>
      </c>
      <c r="B43" s="56">
        <f>COUNT(A40:A42)</f>
        <v>2</v>
      </c>
      <c r="C43" s="57" t="s">
        <v>0</v>
      </c>
      <c r="D43" s="59" t="e">
        <f t="shared" ref="D43:I43" si="9">SUM(D40:D42)</f>
        <v>#REF!</v>
      </c>
      <c r="E43" s="59" t="e">
        <f t="shared" si="9"/>
        <v>#REF!</v>
      </c>
      <c r="F43" s="59" t="e">
        <f t="shared" si="9"/>
        <v>#REF!</v>
      </c>
      <c r="G43" s="59" t="e">
        <f t="shared" si="9"/>
        <v>#REF!</v>
      </c>
      <c r="H43" s="59" t="e">
        <f t="shared" si="9"/>
        <v>#REF!</v>
      </c>
      <c r="I43" s="59" t="e">
        <f t="shared" si="9"/>
        <v>#REF!</v>
      </c>
      <c r="J43" s="57"/>
      <c r="K43" s="59"/>
      <c r="L43" s="59"/>
    </row>
    <row r="44" spans="1:14" hidden="1">
      <c r="B44" s="61"/>
      <c r="C44" s="60"/>
      <c r="D44" s="61"/>
      <c r="E44" s="61"/>
      <c r="F44" s="61"/>
      <c r="G44" s="61"/>
      <c r="H44" s="61"/>
      <c r="I44" s="61"/>
      <c r="J44" s="60"/>
      <c r="K44" s="61"/>
      <c r="L44" s="61"/>
    </row>
    <row r="45" spans="1:14" hidden="1">
      <c r="B45" s="72" t="s">
        <v>109</v>
      </c>
      <c r="C45" s="57"/>
      <c r="D45" s="59">
        <f t="shared" ref="D45:I45" si="10">SUM(D44:D44)</f>
        <v>0</v>
      </c>
      <c r="E45" s="59">
        <f t="shared" si="10"/>
        <v>0</v>
      </c>
      <c r="F45" s="59">
        <f t="shared" si="10"/>
        <v>0</v>
      </c>
      <c r="G45" s="59">
        <f t="shared" si="10"/>
        <v>0</v>
      </c>
      <c r="H45" s="59">
        <f t="shared" si="10"/>
        <v>0</v>
      </c>
      <c r="I45" s="59">
        <f t="shared" si="10"/>
        <v>0</v>
      </c>
      <c r="J45" s="57"/>
      <c r="K45" s="59"/>
      <c r="L45" s="59"/>
    </row>
    <row r="46" spans="1:14">
      <c r="A46" s="48" t="s">
        <v>29</v>
      </c>
      <c r="B46" s="49"/>
      <c r="C46" s="50"/>
      <c r="D46" s="49"/>
      <c r="E46" s="49"/>
      <c r="F46" s="49"/>
      <c r="G46" s="49"/>
      <c r="H46" s="49"/>
      <c r="I46" s="49"/>
      <c r="J46" s="50"/>
      <c r="K46" s="49"/>
      <c r="L46" s="49"/>
    </row>
    <row r="47" spans="1:14">
      <c r="A47" s="51"/>
      <c r="B47" s="61"/>
      <c r="C47" s="60"/>
      <c r="D47" s="61"/>
      <c r="E47" s="61"/>
      <c r="F47" s="61"/>
      <c r="G47" s="61"/>
      <c r="H47" s="61"/>
      <c r="I47" s="61"/>
      <c r="J47" s="60"/>
      <c r="K47" s="60"/>
      <c r="L47" s="61"/>
    </row>
    <row r="48" spans="1:14">
      <c r="A48" s="51"/>
      <c r="B48" s="61"/>
      <c r="C48" s="60"/>
      <c r="D48" s="61"/>
      <c r="E48" s="61"/>
      <c r="F48" s="61"/>
      <c r="G48" s="61"/>
      <c r="H48" s="61"/>
      <c r="I48" s="61"/>
      <c r="J48" s="60"/>
      <c r="K48" s="60"/>
      <c r="L48" s="61"/>
    </row>
    <row r="49" spans="1:12">
      <c r="A49" s="51"/>
      <c r="B49" s="61"/>
      <c r="C49" s="60"/>
      <c r="D49" s="61"/>
      <c r="E49" s="61"/>
      <c r="F49" s="61"/>
      <c r="G49" s="61"/>
      <c r="H49" s="61"/>
      <c r="I49" s="61"/>
      <c r="J49" s="60"/>
      <c r="K49" s="60"/>
      <c r="L49" s="61"/>
    </row>
    <row r="50" spans="1:12" s="33" customFormat="1">
      <c r="A50" s="56" t="s">
        <v>56</v>
      </c>
      <c r="B50" s="56">
        <f>COUNT(A47:A49)</f>
        <v>0</v>
      </c>
      <c r="C50" s="57" t="s">
        <v>0</v>
      </c>
      <c r="D50" s="59">
        <f t="shared" ref="D50:I50" si="11">SUM(D47:D49)</f>
        <v>0</v>
      </c>
      <c r="E50" s="59">
        <f t="shared" si="11"/>
        <v>0</v>
      </c>
      <c r="F50" s="59">
        <f t="shared" si="11"/>
        <v>0</v>
      </c>
      <c r="G50" s="59">
        <f t="shared" si="11"/>
        <v>0</v>
      </c>
      <c r="H50" s="59">
        <f t="shared" si="11"/>
        <v>0</v>
      </c>
      <c r="I50" s="59">
        <f t="shared" si="11"/>
        <v>0</v>
      </c>
      <c r="J50" s="57"/>
      <c r="K50" s="59"/>
      <c r="L50" s="59"/>
    </row>
    <row r="61" spans="1:12">
      <c r="A61" s="41"/>
    </row>
    <row r="66" s="41" customFormat="1"/>
    <row r="68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62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B8+B12+B17+B27+B37+B44</f>
        <v>3</v>
      </c>
      <c r="D4" s="45" t="e">
        <f t="shared" ref="D4:I4" si="0">D8+D12+D17+D27+D37+D44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/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0</v>
      </c>
      <c r="C8" s="57" t="s">
        <v>0</v>
      </c>
      <c r="D8" s="58">
        <f t="shared" ref="D8:I8" si="1">SUM(D6:D7)</f>
        <v>0</v>
      </c>
      <c r="E8" s="58">
        <f t="shared" si="1"/>
        <v>0</v>
      </c>
      <c r="F8" s="58">
        <f t="shared" si="1"/>
        <v>0</v>
      </c>
      <c r="G8" s="58">
        <f t="shared" si="1"/>
        <v>0</v>
      </c>
      <c r="H8" s="58">
        <f t="shared" si="1"/>
        <v>0</v>
      </c>
      <c r="I8" s="58">
        <f t="shared" si="1"/>
        <v>0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>
        <v>1</v>
      </c>
      <c r="B10" s="52" t="e">
        <f>#REF!</f>
        <v>#REF!</v>
      </c>
      <c r="C10" s="60" t="e">
        <f>#REF!</f>
        <v>#REF!</v>
      </c>
      <c r="D10" s="61" t="e">
        <f>#REF!</f>
        <v>#REF!</v>
      </c>
      <c r="E10" s="61" t="e">
        <f>#REF!</f>
        <v>#REF!</v>
      </c>
      <c r="F10" s="61" t="e">
        <f>#REF!</f>
        <v>#REF!</v>
      </c>
      <c r="G10" s="61" t="e">
        <f>#REF!</f>
        <v>#REF!</v>
      </c>
      <c r="H10" s="61" t="e">
        <f>#REF!</f>
        <v>#REF!</v>
      </c>
      <c r="I10" s="61" t="e">
        <f>#REF!</f>
        <v>#REF!</v>
      </c>
      <c r="J10" s="60" t="e">
        <f>#REF!</f>
        <v>#REF!</v>
      </c>
      <c r="K10" s="61" t="e">
        <f>#REF!</f>
        <v>#REF!</v>
      </c>
      <c r="L10" s="61" t="e">
        <f>#REF!</f>
        <v>#REF!</v>
      </c>
      <c r="M10" s="41" t="e">
        <f>#REF!</f>
        <v>#REF!</v>
      </c>
    </row>
    <row r="11" spans="1:14">
      <c r="A11" s="51"/>
      <c r="B11" s="52"/>
      <c r="C11" s="60"/>
      <c r="D11" s="61"/>
      <c r="E11" s="61"/>
      <c r="F11" s="61"/>
      <c r="G11" s="61"/>
      <c r="H11" s="61"/>
      <c r="I11" s="61"/>
      <c r="J11" s="60"/>
      <c r="K11" s="61"/>
      <c r="L11" s="61"/>
    </row>
    <row r="12" spans="1:14" s="33" customFormat="1">
      <c r="A12" s="62" t="s">
        <v>56</v>
      </c>
      <c r="B12" s="63">
        <f>COUNT(A10:A11)</f>
        <v>1</v>
      </c>
      <c r="C12" s="64" t="s">
        <v>0</v>
      </c>
      <c r="D12" s="65" t="e">
        <f t="shared" ref="D12:I12" si="2">SUM(D10:D11)</f>
        <v>#REF!</v>
      </c>
      <c r="E12" s="65" t="e">
        <f t="shared" si="2"/>
        <v>#REF!</v>
      </c>
      <c r="F12" s="65" t="e">
        <f t="shared" si="2"/>
        <v>#REF!</v>
      </c>
      <c r="G12" s="65" t="e">
        <f t="shared" si="2"/>
        <v>#REF!</v>
      </c>
      <c r="H12" s="65" t="e">
        <f t="shared" si="2"/>
        <v>#REF!</v>
      </c>
      <c r="I12" s="65" t="e">
        <f t="shared" si="2"/>
        <v>#REF!</v>
      </c>
      <c r="J12" s="64"/>
      <c r="K12" s="65"/>
      <c r="L12" s="65"/>
    </row>
    <row r="13" spans="1:14">
      <c r="A13" s="48" t="s">
        <v>70</v>
      </c>
      <c r="B13" s="49"/>
      <c r="C13" s="50"/>
      <c r="D13" s="49"/>
      <c r="E13" s="49"/>
      <c r="F13" s="49"/>
      <c r="G13" s="49"/>
      <c r="H13" s="49"/>
      <c r="I13" s="49"/>
      <c r="J13" s="50"/>
      <c r="K13" s="49"/>
      <c r="L13" s="49"/>
    </row>
    <row r="14" spans="1:14">
      <c r="A14" s="51">
        <v>6</v>
      </c>
      <c r="B14" s="52" t="e">
        <f>#REF!</f>
        <v>#REF!</v>
      </c>
      <c r="C14" s="60" t="e">
        <f>#REF!</f>
        <v>#REF!</v>
      </c>
      <c r="D14" s="61" t="e">
        <f>#REF!</f>
        <v>#REF!</v>
      </c>
      <c r="E14" s="61" t="e">
        <f>#REF!</f>
        <v>#REF!</v>
      </c>
      <c r="F14" s="61" t="e">
        <f>#REF!</f>
        <v>#REF!</v>
      </c>
      <c r="G14" s="61" t="e">
        <f>#REF!</f>
        <v>#REF!</v>
      </c>
      <c r="H14" s="61" t="e">
        <f>#REF!</f>
        <v>#REF!</v>
      </c>
      <c r="I14" s="61" t="e">
        <f>#REF!</f>
        <v>#REF!</v>
      </c>
      <c r="J14" s="60" t="e">
        <f>#REF!</f>
        <v>#REF!</v>
      </c>
      <c r="K14" s="60" t="e">
        <f>#REF!</f>
        <v>#REF!</v>
      </c>
      <c r="L14" s="60" t="e">
        <f>#REF!</f>
        <v>#REF!</v>
      </c>
      <c r="M14" s="41" t="e">
        <f>#REF!</f>
        <v>#REF!</v>
      </c>
      <c r="N14" s="41" t="e">
        <f>#REF!</f>
        <v>#REF!</v>
      </c>
    </row>
    <row r="15" spans="1:14">
      <c r="A15" s="51">
        <v>14</v>
      </c>
      <c r="B15" s="52" t="e">
        <f>#REF!</f>
        <v>#REF!</v>
      </c>
      <c r="C15" s="60" t="e">
        <f>#REF!</f>
        <v>#REF!</v>
      </c>
      <c r="D15" s="61" t="e">
        <f>#REF!</f>
        <v>#REF!</v>
      </c>
      <c r="E15" s="61" t="e">
        <f>#REF!</f>
        <v>#REF!</v>
      </c>
      <c r="F15" s="61" t="e">
        <f>#REF!</f>
        <v>#REF!</v>
      </c>
      <c r="G15" s="61" t="e">
        <f>#REF!</f>
        <v>#REF!</v>
      </c>
      <c r="H15" s="61" t="e">
        <f>#REF!</f>
        <v>#REF!</v>
      </c>
      <c r="I15" s="61" t="e">
        <f>#REF!</f>
        <v>#REF!</v>
      </c>
      <c r="J15" s="60" t="e">
        <f>#REF!</f>
        <v>#REF!</v>
      </c>
      <c r="K15" s="66" t="e">
        <f>#REF!</f>
        <v>#REF!</v>
      </c>
      <c r="L15" s="61" t="e">
        <f>#REF!</f>
        <v>#REF!</v>
      </c>
      <c r="M15" s="41" t="e">
        <f>#REF!</f>
        <v>#REF!</v>
      </c>
      <c r="N15" s="41" t="e">
        <f>#REF!</f>
        <v>#REF!</v>
      </c>
    </row>
    <row r="16" spans="1:14">
      <c r="A16" s="51"/>
      <c r="B16" s="52"/>
      <c r="C16" s="60"/>
      <c r="D16" s="61"/>
      <c r="E16" s="61"/>
      <c r="F16" s="61"/>
      <c r="G16" s="61"/>
      <c r="H16" s="61"/>
      <c r="I16" s="61"/>
      <c r="J16" s="60"/>
      <c r="K16" s="66"/>
      <c r="L16" s="61"/>
    </row>
    <row r="17" spans="1:12" s="33" customFormat="1">
      <c r="A17" s="56" t="s">
        <v>56</v>
      </c>
      <c r="B17" s="56">
        <f>COUNT(A14:A16)</f>
        <v>2</v>
      </c>
      <c r="C17" s="57" t="s">
        <v>0</v>
      </c>
      <c r="D17" s="59" t="e">
        <f t="shared" ref="D17:I17" si="3">SUM(D14:D16)</f>
        <v>#REF!</v>
      </c>
      <c r="E17" s="59" t="e">
        <f t="shared" si="3"/>
        <v>#REF!</v>
      </c>
      <c r="F17" s="59" t="e">
        <f t="shared" si="3"/>
        <v>#REF!</v>
      </c>
      <c r="G17" s="59" t="e">
        <f t="shared" si="3"/>
        <v>#REF!</v>
      </c>
      <c r="H17" s="59" t="e">
        <f t="shared" si="3"/>
        <v>#REF!</v>
      </c>
      <c r="I17" s="59" t="e">
        <f t="shared" si="3"/>
        <v>#REF!</v>
      </c>
      <c r="J17" s="57"/>
      <c r="K17" s="59"/>
      <c r="L17" s="59"/>
    </row>
    <row r="18" spans="1:12" hidden="1">
      <c r="B18" s="68" t="s">
        <v>27</v>
      </c>
      <c r="C18" s="69"/>
      <c r="D18" s="70"/>
      <c r="E18" s="70"/>
      <c r="F18" s="70"/>
      <c r="G18" s="70"/>
      <c r="H18" s="70"/>
      <c r="I18" s="70"/>
      <c r="J18" s="69"/>
      <c r="K18" s="70"/>
      <c r="L18" s="70"/>
    </row>
    <row r="19" spans="1:12" hidden="1">
      <c r="B19" s="61"/>
      <c r="C19" s="60"/>
      <c r="D19" s="61"/>
      <c r="E19" s="61"/>
      <c r="F19" s="61"/>
      <c r="G19" s="61"/>
      <c r="H19" s="61"/>
      <c r="I19" s="61"/>
      <c r="J19" s="60"/>
      <c r="K19" s="61"/>
      <c r="L19" s="61"/>
    </row>
    <row r="20" spans="1:12" s="33" customFormat="1" hidden="1">
      <c r="A20" s="71"/>
      <c r="B20" s="72" t="s">
        <v>105</v>
      </c>
      <c r="C20" s="57"/>
      <c r="D20" s="59">
        <f t="shared" ref="D20:I20" si="4">SUM(D19:D19)</f>
        <v>0</v>
      </c>
      <c r="E20" s="59">
        <f t="shared" si="4"/>
        <v>0</v>
      </c>
      <c r="F20" s="59">
        <f t="shared" si="4"/>
        <v>0</v>
      </c>
      <c r="G20" s="59">
        <f t="shared" si="4"/>
        <v>0</v>
      </c>
      <c r="H20" s="59">
        <f t="shared" si="4"/>
        <v>0</v>
      </c>
      <c r="I20" s="59">
        <f t="shared" si="4"/>
        <v>0</v>
      </c>
      <c r="J20" s="57"/>
      <c r="K20" s="59"/>
      <c r="L20" s="59"/>
    </row>
    <row r="21" spans="1:12" hidden="1">
      <c r="B21" s="73" t="s">
        <v>28</v>
      </c>
      <c r="C21" s="50"/>
      <c r="D21" s="49"/>
      <c r="E21" s="49"/>
      <c r="F21" s="49"/>
      <c r="G21" s="49"/>
      <c r="H21" s="49"/>
      <c r="I21" s="49"/>
      <c r="J21" s="50"/>
      <c r="K21" s="49"/>
      <c r="L21" s="49"/>
    </row>
    <row r="22" spans="1:12" hidden="1">
      <c r="B22" s="61"/>
      <c r="C22" s="60"/>
      <c r="D22" s="61"/>
      <c r="E22" s="61"/>
      <c r="F22" s="61"/>
      <c r="G22" s="61"/>
      <c r="H22" s="61"/>
      <c r="I22" s="61"/>
      <c r="J22" s="60"/>
      <c r="K22" s="61"/>
      <c r="L22" s="61"/>
    </row>
    <row r="23" spans="1:12" s="33" customFormat="1" hidden="1">
      <c r="A23" s="71"/>
      <c r="B23" s="72" t="s">
        <v>106</v>
      </c>
      <c r="C23" s="57"/>
      <c r="D23" s="59">
        <f t="shared" ref="D23:I23" si="5">SUM(D22:D22)</f>
        <v>0</v>
      </c>
      <c r="E23" s="59">
        <f t="shared" si="5"/>
        <v>0</v>
      </c>
      <c r="F23" s="59">
        <f t="shared" si="5"/>
        <v>0</v>
      </c>
      <c r="G23" s="59">
        <f t="shared" si="5"/>
        <v>0</v>
      </c>
      <c r="H23" s="59">
        <f t="shared" si="5"/>
        <v>0</v>
      </c>
      <c r="I23" s="59">
        <f t="shared" si="5"/>
        <v>0</v>
      </c>
      <c r="J23" s="57"/>
      <c r="K23" s="59"/>
      <c r="L23" s="59"/>
    </row>
    <row r="24" spans="1:12">
      <c r="A24" s="48" t="s">
        <v>27</v>
      </c>
      <c r="B24" s="49"/>
      <c r="C24" s="50"/>
      <c r="D24" s="49"/>
      <c r="E24" s="49"/>
      <c r="F24" s="49"/>
      <c r="G24" s="49"/>
      <c r="H24" s="49"/>
      <c r="I24" s="49"/>
      <c r="J24" s="50"/>
      <c r="K24" s="49"/>
      <c r="L24" s="49"/>
    </row>
    <row r="25" spans="1:12">
      <c r="A25" s="51"/>
      <c r="B25" s="52"/>
      <c r="C25" s="60"/>
      <c r="D25" s="61"/>
      <c r="E25" s="61"/>
      <c r="F25" s="61"/>
      <c r="G25" s="61"/>
      <c r="H25" s="61"/>
      <c r="I25" s="61"/>
      <c r="J25" s="60"/>
      <c r="K25" s="60"/>
      <c r="L25" s="61"/>
    </row>
    <row r="26" spans="1:12">
      <c r="A26" s="51"/>
      <c r="B26" s="52"/>
      <c r="C26" s="60"/>
      <c r="D26" s="61"/>
      <c r="E26" s="61"/>
      <c r="F26" s="61"/>
      <c r="G26" s="61"/>
      <c r="H26" s="61"/>
      <c r="I26" s="61"/>
      <c r="J26" s="60"/>
      <c r="K26" s="60"/>
      <c r="L26" s="61"/>
    </row>
    <row r="27" spans="1:12" s="33" customFormat="1">
      <c r="A27" s="62" t="s">
        <v>56</v>
      </c>
      <c r="B27" s="56">
        <f>COUNT(A25:A26)</f>
        <v>0</v>
      </c>
      <c r="C27" s="57" t="s">
        <v>0</v>
      </c>
      <c r="D27" s="59">
        <f t="shared" ref="D27:I27" si="6">SUM(D25:D26)</f>
        <v>0</v>
      </c>
      <c r="E27" s="59">
        <f t="shared" si="6"/>
        <v>0</v>
      </c>
      <c r="F27" s="59">
        <f t="shared" si="6"/>
        <v>0</v>
      </c>
      <c r="G27" s="59">
        <f t="shared" si="6"/>
        <v>0</v>
      </c>
      <c r="H27" s="59">
        <f t="shared" si="6"/>
        <v>0</v>
      </c>
      <c r="I27" s="59">
        <f t="shared" si="6"/>
        <v>0</v>
      </c>
      <c r="J27" s="57"/>
      <c r="K27" s="59"/>
      <c r="L27" s="59"/>
    </row>
    <row r="28" spans="1:12" hidden="1">
      <c r="B28" s="61"/>
      <c r="C28" s="60"/>
      <c r="D28" s="61"/>
      <c r="E28" s="61"/>
      <c r="F28" s="61"/>
      <c r="G28" s="61"/>
      <c r="H28" s="61"/>
      <c r="I28" s="61"/>
      <c r="J28" s="60"/>
      <c r="K28" s="61"/>
      <c r="L28" s="61"/>
    </row>
    <row r="29" spans="1:12" hidden="1">
      <c r="B29" s="72" t="s">
        <v>107</v>
      </c>
      <c r="C29" s="57"/>
      <c r="D29" s="59">
        <f t="shared" ref="D29:I29" si="7">SUM(D28:D28)</f>
        <v>0</v>
      </c>
      <c r="E29" s="59">
        <f t="shared" si="7"/>
        <v>0</v>
      </c>
      <c r="F29" s="59">
        <f t="shared" si="7"/>
        <v>0</v>
      </c>
      <c r="G29" s="59">
        <f t="shared" si="7"/>
        <v>0</v>
      </c>
      <c r="H29" s="59">
        <f t="shared" si="7"/>
        <v>0</v>
      </c>
      <c r="I29" s="59">
        <f t="shared" si="7"/>
        <v>0</v>
      </c>
      <c r="J29" s="57"/>
      <c r="K29" s="59"/>
      <c r="L29" s="59"/>
    </row>
    <row r="30" spans="1:12" hidden="1">
      <c r="B30" s="74"/>
      <c r="C30" s="50"/>
      <c r="D30" s="49"/>
      <c r="E30" s="49"/>
      <c r="F30" s="49"/>
      <c r="G30" s="49"/>
      <c r="H30" s="49"/>
      <c r="I30" s="49"/>
      <c r="J30" s="50"/>
      <c r="K30" s="49"/>
      <c r="L30" s="49"/>
    </row>
    <row r="31" spans="1:12" hidden="1">
      <c r="B31" s="61"/>
      <c r="C31" s="60"/>
      <c r="D31" s="61"/>
      <c r="E31" s="61"/>
      <c r="F31" s="61"/>
      <c r="G31" s="61"/>
      <c r="H31" s="61"/>
      <c r="I31" s="61"/>
      <c r="J31" s="60"/>
      <c r="K31" s="61"/>
      <c r="L31" s="61"/>
    </row>
    <row r="32" spans="1:12" hidden="1">
      <c r="B32" s="72" t="s">
        <v>108</v>
      </c>
      <c r="C32" s="57"/>
      <c r="D32" s="59">
        <f t="shared" ref="D32:I32" si="8">SUM(D31:D31)</f>
        <v>0</v>
      </c>
      <c r="E32" s="59">
        <f t="shared" si="8"/>
        <v>0</v>
      </c>
      <c r="F32" s="59">
        <f t="shared" si="8"/>
        <v>0</v>
      </c>
      <c r="G32" s="59">
        <f t="shared" si="8"/>
        <v>0</v>
      </c>
      <c r="H32" s="59">
        <f t="shared" si="8"/>
        <v>0</v>
      </c>
      <c r="I32" s="59">
        <f t="shared" si="8"/>
        <v>0</v>
      </c>
      <c r="J32" s="57"/>
      <c r="K32" s="59"/>
      <c r="L32" s="59"/>
    </row>
    <row r="33" spans="1:12">
      <c r="A33" s="48" t="s">
        <v>28</v>
      </c>
      <c r="B33" s="49"/>
      <c r="C33" s="50"/>
      <c r="D33" s="49"/>
      <c r="E33" s="49"/>
      <c r="F33" s="49"/>
      <c r="G33" s="49"/>
      <c r="H33" s="49"/>
      <c r="I33" s="49"/>
      <c r="J33" s="50"/>
      <c r="K33" s="49"/>
      <c r="L33" s="49"/>
    </row>
    <row r="34" spans="1:12">
      <c r="A34" s="51"/>
      <c r="B34" s="52"/>
      <c r="C34" s="60"/>
      <c r="D34" s="61"/>
      <c r="E34" s="61"/>
      <c r="F34" s="61"/>
      <c r="G34" s="61"/>
      <c r="H34" s="61"/>
      <c r="I34" s="61"/>
      <c r="J34" s="60"/>
      <c r="K34" s="61"/>
      <c r="L34" s="61"/>
    </row>
    <row r="35" spans="1:12">
      <c r="A35" s="51"/>
      <c r="B35" s="52"/>
      <c r="C35" s="60"/>
      <c r="D35" s="61"/>
      <c r="E35" s="61"/>
      <c r="F35" s="61"/>
      <c r="G35" s="61"/>
      <c r="H35" s="61"/>
      <c r="I35" s="61"/>
      <c r="J35" s="60"/>
      <c r="K35" s="61"/>
      <c r="L35" s="61"/>
    </row>
    <row r="36" spans="1:12">
      <c r="A36" s="51"/>
      <c r="B36" s="52"/>
      <c r="C36" s="60"/>
      <c r="D36" s="61"/>
      <c r="E36" s="61"/>
      <c r="F36" s="61"/>
      <c r="G36" s="61"/>
      <c r="H36" s="61"/>
      <c r="I36" s="61"/>
      <c r="J36" s="60"/>
      <c r="K36" s="61"/>
      <c r="L36" s="61"/>
    </row>
    <row r="37" spans="1:12" s="33" customFormat="1">
      <c r="A37" s="62" t="s">
        <v>56</v>
      </c>
      <c r="B37" s="56">
        <f>COUNT(A34:A36)</f>
        <v>0</v>
      </c>
      <c r="C37" s="57" t="s">
        <v>0</v>
      </c>
      <c r="D37" s="59">
        <f t="shared" ref="D37:I37" si="9">SUM(D34:D36)</f>
        <v>0</v>
      </c>
      <c r="E37" s="59">
        <f t="shared" si="9"/>
        <v>0</v>
      </c>
      <c r="F37" s="59">
        <f t="shared" si="9"/>
        <v>0</v>
      </c>
      <c r="G37" s="59">
        <f t="shared" si="9"/>
        <v>0</v>
      </c>
      <c r="H37" s="59">
        <f t="shared" si="9"/>
        <v>0</v>
      </c>
      <c r="I37" s="59">
        <f t="shared" si="9"/>
        <v>0</v>
      </c>
      <c r="J37" s="57"/>
      <c r="K37" s="59"/>
      <c r="L37" s="59"/>
    </row>
    <row r="38" spans="1:12" hidden="1">
      <c r="B38" s="61"/>
      <c r="C38" s="60"/>
      <c r="D38" s="61"/>
      <c r="E38" s="61"/>
      <c r="F38" s="61"/>
      <c r="G38" s="61"/>
      <c r="H38" s="61"/>
      <c r="I38" s="61"/>
      <c r="J38" s="60"/>
      <c r="K38" s="61"/>
      <c r="L38" s="61"/>
    </row>
    <row r="39" spans="1:12" hidden="1">
      <c r="B39" s="72" t="s">
        <v>109</v>
      </c>
      <c r="C39" s="57"/>
      <c r="D39" s="59">
        <f t="shared" ref="D39:I39" si="10">SUM(D38:D38)</f>
        <v>0</v>
      </c>
      <c r="E39" s="59">
        <f t="shared" si="10"/>
        <v>0</v>
      </c>
      <c r="F39" s="59">
        <f t="shared" si="10"/>
        <v>0</v>
      </c>
      <c r="G39" s="59">
        <f t="shared" si="10"/>
        <v>0</v>
      </c>
      <c r="H39" s="59">
        <f t="shared" si="10"/>
        <v>0</v>
      </c>
      <c r="I39" s="59">
        <f t="shared" si="10"/>
        <v>0</v>
      </c>
      <c r="J39" s="57"/>
      <c r="K39" s="59"/>
      <c r="L39" s="59"/>
    </row>
    <row r="40" spans="1:12">
      <c r="A40" s="48" t="s">
        <v>29</v>
      </c>
      <c r="B40" s="49"/>
      <c r="C40" s="50"/>
      <c r="D40" s="49"/>
      <c r="E40" s="49"/>
      <c r="F40" s="49"/>
      <c r="G40" s="49"/>
      <c r="H40" s="49"/>
      <c r="I40" s="49"/>
      <c r="J40" s="50"/>
      <c r="K40" s="49"/>
      <c r="L40" s="49"/>
    </row>
    <row r="41" spans="1:12">
      <c r="A41" s="51"/>
      <c r="B41" s="61"/>
      <c r="C41" s="60"/>
      <c r="D41" s="61"/>
      <c r="E41" s="61"/>
      <c r="F41" s="61"/>
      <c r="G41" s="61"/>
      <c r="H41" s="61"/>
      <c r="I41" s="61"/>
      <c r="J41" s="60"/>
      <c r="K41" s="60"/>
      <c r="L41" s="61"/>
    </row>
    <row r="42" spans="1:12">
      <c r="A42" s="51"/>
      <c r="B42" s="61"/>
      <c r="C42" s="60"/>
      <c r="D42" s="61"/>
      <c r="E42" s="61"/>
      <c r="F42" s="61"/>
      <c r="G42" s="61"/>
      <c r="H42" s="61"/>
      <c r="I42" s="61"/>
      <c r="J42" s="60"/>
      <c r="K42" s="60"/>
      <c r="L42" s="61"/>
    </row>
    <row r="43" spans="1:12">
      <c r="A43" s="51"/>
      <c r="B43" s="61"/>
      <c r="C43" s="60"/>
      <c r="D43" s="61"/>
      <c r="E43" s="61"/>
      <c r="F43" s="61"/>
      <c r="G43" s="61"/>
      <c r="H43" s="61"/>
      <c r="I43" s="61"/>
      <c r="J43" s="60"/>
      <c r="K43" s="60"/>
      <c r="L43" s="61"/>
    </row>
    <row r="44" spans="1:12" s="33" customFormat="1">
      <c r="A44" s="56" t="s">
        <v>56</v>
      </c>
      <c r="B44" s="56">
        <f>COUNT(A41:A43)</f>
        <v>0</v>
      </c>
      <c r="C44" s="57" t="s">
        <v>0</v>
      </c>
      <c r="D44" s="59">
        <f t="shared" ref="D44:I44" si="11">SUM(D41:D43)</f>
        <v>0</v>
      </c>
      <c r="E44" s="59">
        <f t="shared" si="11"/>
        <v>0</v>
      </c>
      <c r="F44" s="59">
        <f t="shared" si="11"/>
        <v>0</v>
      </c>
      <c r="G44" s="59">
        <f t="shared" si="11"/>
        <v>0</v>
      </c>
      <c r="H44" s="59">
        <f t="shared" si="11"/>
        <v>0</v>
      </c>
      <c r="I44" s="59">
        <f t="shared" si="11"/>
        <v>0</v>
      </c>
      <c r="J44" s="57"/>
      <c r="K44" s="59"/>
      <c r="L44" s="59"/>
    </row>
    <row r="55" spans="1:10">
      <c r="A55" s="41"/>
    </row>
    <row r="60" spans="1:10">
      <c r="A60" s="41"/>
      <c r="C60" s="41"/>
      <c r="J60" s="41"/>
    </row>
    <row r="62" spans="1:10">
      <c r="A62" s="41"/>
      <c r="C62" s="41"/>
      <c r="J62" s="41"/>
    </row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71"/>
  <sheetViews>
    <sheetView topLeftCell="A16"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B8+B13+B25+B36+B47+B53</f>
        <v>13</v>
      </c>
      <c r="D4" s="45" t="e">
        <f t="shared" ref="D4:I4" si="0">D8+D13+D25+D36+D47+D53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>
        <v>2</v>
      </c>
      <c r="B6" s="52" t="e">
        <f>'ยุทธศาสตร์ที่ 1'!#REF!</f>
        <v>#REF!</v>
      </c>
      <c r="C6" s="52" t="e">
        <f>'ยุทธศาสตร์ที่ 1'!#REF!</f>
        <v>#REF!</v>
      </c>
      <c r="D6" s="53" t="e">
        <f>'ยุทธศาสตร์ที่ 1'!#REF!</f>
        <v>#REF!</v>
      </c>
      <c r="E6" s="53" t="e">
        <f>'ยุทธศาสตร์ที่ 1'!#REF!</f>
        <v>#REF!</v>
      </c>
      <c r="F6" s="53" t="e">
        <f>'ยุทธศาสตร์ที่ 1'!#REF!</f>
        <v>#REF!</v>
      </c>
      <c r="G6" s="54" t="e">
        <f>'ยุทธศาสตร์ที่ 1'!#REF!</f>
        <v>#REF!</v>
      </c>
      <c r="H6" s="54" t="e">
        <f>'ยุทธศาสตร์ที่ 1'!#REF!</f>
        <v>#REF!</v>
      </c>
      <c r="I6" s="54" t="e">
        <f>'ยุทธศาสตร์ที่ 1'!#REF!</f>
        <v>#REF!</v>
      </c>
      <c r="J6" s="52" t="e">
        <f>'ยุทธศาสตร์ที่ 1'!#REF!</f>
        <v>#REF!</v>
      </c>
      <c r="K6" s="55" t="e">
        <f>'ยุทธศาสตร์ที่ 1'!#REF!</f>
        <v>#REF!</v>
      </c>
      <c r="L6" s="55" t="e">
        <f>'ยุทธศาสตร์ที่ 1'!#REF!</f>
        <v>#REF!</v>
      </c>
      <c r="M6" s="41" t="e">
        <f>'ยุทธศาสตร์ที่ 1'!#REF!</f>
        <v>#REF!</v>
      </c>
      <c r="N6" s="41" t="e">
        <f>'ยุทธศาสตร์ที่ 1'!#REF!</f>
        <v>#REF!</v>
      </c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1</v>
      </c>
      <c r="C8" s="57" t="s">
        <v>0</v>
      </c>
      <c r="D8" s="58" t="e">
        <f t="shared" ref="D8:I8" si="1">SUM(D6:D7)</f>
        <v>#REF!</v>
      </c>
      <c r="E8" s="58" t="e">
        <f t="shared" si="1"/>
        <v>#REF!</v>
      </c>
      <c r="F8" s="58" t="e">
        <f t="shared" si="1"/>
        <v>#REF!</v>
      </c>
      <c r="G8" s="58" t="e">
        <f t="shared" si="1"/>
        <v>#REF!</v>
      </c>
      <c r="H8" s="58" t="e">
        <f t="shared" si="1"/>
        <v>#REF!</v>
      </c>
      <c r="I8" s="58" t="e">
        <f t="shared" si="1"/>
        <v>#REF!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/>
      <c r="B10" s="52"/>
      <c r="C10" s="60"/>
      <c r="D10" s="61"/>
      <c r="E10" s="61"/>
      <c r="F10" s="61"/>
      <c r="G10" s="61"/>
      <c r="H10" s="61"/>
      <c r="I10" s="61"/>
      <c r="J10" s="60"/>
      <c r="K10" s="61"/>
      <c r="L10" s="61"/>
    </row>
    <row r="11" spans="1:14">
      <c r="A11" s="51"/>
      <c r="B11" s="52"/>
      <c r="C11" s="60"/>
      <c r="D11" s="61"/>
      <c r="E11" s="61"/>
      <c r="F11" s="61"/>
      <c r="G11" s="61"/>
      <c r="H11" s="61"/>
      <c r="I11" s="61"/>
      <c r="J11" s="60"/>
      <c r="K11" s="61"/>
      <c r="L11" s="61"/>
    </row>
    <row r="12" spans="1:14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4" s="33" customFormat="1">
      <c r="A13" s="62" t="s">
        <v>56</v>
      </c>
      <c r="B13" s="63">
        <f>COUNT(A10:A12)</f>
        <v>0</v>
      </c>
      <c r="C13" s="64" t="s">
        <v>0</v>
      </c>
      <c r="D13" s="65">
        <f t="shared" ref="D13:I13" si="2">SUM(D10:D12)</f>
        <v>0</v>
      </c>
      <c r="E13" s="65">
        <f t="shared" si="2"/>
        <v>0</v>
      </c>
      <c r="F13" s="65">
        <f t="shared" si="2"/>
        <v>0</v>
      </c>
      <c r="G13" s="65">
        <f t="shared" si="2"/>
        <v>0</v>
      </c>
      <c r="H13" s="65">
        <f t="shared" si="2"/>
        <v>0</v>
      </c>
      <c r="I13" s="65">
        <f t="shared" si="2"/>
        <v>0</v>
      </c>
      <c r="J13" s="64"/>
      <c r="K13" s="65"/>
      <c r="L13" s="65"/>
    </row>
    <row r="14" spans="1:14">
      <c r="A14" s="48" t="s">
        <v>70</v>
      </c>
      <c r="B14" s="49"/>
      <c r="C14" s="50"/>
      <c r="D14" s="49"/>
      <c r="E14" s="49"/>
      <c r="F14" s="49"/>
      <c r="G14" s="49"/>
      <c r="H14" s="49"/>
      <c r="I14" s="49"/>
      <c r="J14" s="50"/>
      <c r="K14" s="49"/>
      <c r="L14" s="49"/>
    </row>
    <row r="15" spans="1:14">
      <c r="A15" s="51">
        <v>1</v>
      </c>
      <c r="B15" s="52" t="e">
        <f>#REF!</f>
        <v>#REF!</v>
      </c>
      <c r="C15" s="60" t="e">
        <f>#REF!</f>
        <v>#REF!</v>
      </c>
      <c r="D15" s="61" t="e">
        <f>#REF!</f>
        <v>#REF!</v>
      </c>
      <c r="E15" s="61" t="e">
        <f>#REF!</f>
        <v>#REF!</v>
      </c>
      <c r="F15" s="61" t="e">
        <f>#REF!</f>
        <v>#REF!</v>
      </c>
      <c r="G15" s="61" t="e">
        <f>#REF!</f>
        <v>#REF!</v>
      </c>
      <c r="H15" s="61" t="e">
        <f>#REF!</f>
        <v>#REF!</v>
      </c>
      <c r="I15" s="61" t="e">
        <f>#REF!</f>
        <v>#REF!</v>
      </c>
      <c r="J15" s="60" t="e">
        <f>#REF!</f>
        <v>#REF!</v>
      </c>
      <c r="K15" s="60" t="e">
        <f>#REF!</f>
        <v>#REF!</v>
      </c>
      <c r="L15" s="60" t="e">
        <f>#REF!</f>
        <v>#REF!</v>
      </c>
      <c r="M15" s="41" t="e">
        <f>#REF!</f>
        <v>#REF!</v>
      </c>
      <c r="N15" s="41" t="e">
        <f>#REF!</f>
        <v>#REF!</v>
      </c>
    </row>
    <row r="16" spans="1:14">
      <c r="A16" s="51">
        <v>2</v>
      </c>
      <c r="B16" s="52" t="e">
        <f>#REF!</f>
        <v>#REF!</v>
      </c>
      <c r="C16" s="60" t="e">
        <f>#REF!</f>
        <v>#REF!</v>
      </c>
      <c r="D16" s="61" t="e">
        <f>#REF!</f>
        <v>#REF!</v>
      </c>
      <c r="E16" s="61" t="e">
        <f>#REF!</f>
        <v>#REF!</v>
      </c>
      <c r="F16" s="61" t="e">
        <f>#REF!</f>
        <v>#REF!</v>
      </c>
      <c r="G16" s="61" t="e">
        <f>#REF!</f>
        <v>#REF!</v>
      </c>
      <c r="H16" s="61" t="e">
        <f>#REF!</f>
        <v>#REF!</v>
      </c>
      <c r="I16" s="61" t="e">
        <f>#REF!</f>
        <v>#REF!</v>
      </c>
      <c r="J16" s="60" t="e">
        <f>#REF!</f>
        <v>#REF!</v>
      </c>
      <c r="K16" s="60" t="e">
        <f>#REF!</f>
        <v>#REF!</v>
      </c>
      <c r="L16" s="60" t="e">
        <f>#REF!</f>
        <v>#REF!</v>
      </c>
      <c r="M16" s="41" t="e">
        <f>#REF!</f>
        <v>#REF!</v>
      </c>
      <c r="N16" s="41" t="e">
        <f>#REF!</f>
        <v>#REF!</v>
      </c>
    </row>
    <row r="17" spans="1:14">
      <c r="A17" s="51">
        <v>3</v>
      </c>
      <c r="B17" s="52" t="e">
        <f>#REF!</f>
        <v>#REF!</v>
      </c>
      <c r="C17" s="60" t="e">
        <f>#REF!</f>
        <v>#REF!</v>
      </c>
      <c r="D17" s="61" t="e">
        <f>#REF!</f>
        <v>#REF!</v>
      </c>
      <c r="E17" s="61" t="e">
        <f>#REF!</f>
        <v>#REF!</v>
      </c>
      <c r="F17" s="61" t="e">
        <f>#REF!</f>
        <v>#REF!</v>
      </c>
      <c r="G17" s="61" t="e">
        <f>#REF!</f>
        <v>#REF!</v>
      </c>
      <c r="H17" s="61" t="e">
        <f>#REF!</f>
        <v>#REF!</v>
      </c>
      <c r="I17" s="61" t="e">
        <f>#REF!</f>
        <v>#REF!</v>
      </c>
      <c r="J17" s="60" t="e">
        <f>#REF!</f>
        <v>#REF!</v>
      </c>
      <c r="K17" s="60" t="e">
        <f>#REF!</f>
        <v>#REF!</v>
      </c>
      <c r="L17" s="60" t="e">
        <f>#REF!</f>
        <v>#REF!</v>
      </c>
      <c r="M17" s="41" t="e">
        <f>#REF!</f>
        <v>#REF!</v>
      </c>
      <c r="N17" s="41" t="e">
        <f>#REF!</f>
        <v>#REF!</v>
      </c>
    </row>
    <row r="18" spans="1:14">
      <c r="A18" s="51">
        <v>12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1" t="e">
        <f>#REF!</f>
        <v>#REF!</v>
      </c>
      <c r="L18" s="61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>
        <v>13</v>
      </c>
      <c r="B19" s="52" t="e">
        <f>#REF!</f>
        <v>#REF!</v>
      </c>
      <c r="C19" s="60" t="e">
        <f>#REF!</f>
        <v>#REF!</v>
      </c>
      <c r="D19" s="61" t="e">
        <f>#REF!</f>
        <v>#REF!</v>
      </c>
      <c r="E19" s="61" t="e">
        <f>#REF!</f>
        <v>#REF!</v>
      </c>
      <c r="F19" s="61" t="e">
        <f>#REF!</f>
        <v>#REF!</v>
      </c>
      <c r="G19" s="61" t="e">
        <f>#REF!</f>
        <v>#REF!</v>
      </c>
      <c r="H19" s="61" t="e">
        <f>#REF!</f>
        <v>#REF!</v>
      </c>
      <c r="I19" s="61" t="e">
        <f>#REF!</f>
        <v>#REF!</v>
      </c>
      <c r="J19" s="60" t="e">
        <f>#REF!</f>
        <v>#REF!</v>
      </c>
      <c r="K19" s="61" t="e">
        <f>#REF!</f>
        <v>#REF!</v>
      </c>
      <c r="L19" s="61" t="e">
        <f>#REF!</f>
        <v>#REF!</v>
      </c>
      <c r="M19" s="41" t="e">
        <f>#REF!</f>
        <v>#REF!</v>
      </c>
      <c r="N19" s="41" t="e">
        <f>#REF!</f>
        <v>#REF!</v>
      </c>
    </row>
    <row r="20" spans="1:14">
      <c r="A20" s="51">
        <v>15</v>
      </c>
      <c r="B20" s="52" t="e">
        <f>#REF!</f>
        <v>#REF!</v>
      </c>
      <c r="C20" s="60" t="e">
        <f>#REF!</f>
        <v>#REF!</v>
      </c>
      <c r="D20" s="61" t="e">
        <f>#REF!</f>
        <v>#REF!</v>
      </c>
      <c r="E20" s="61" t="e">
        <f>#REF!</f>
        <v>#REF!</v>
      </c>
      <c r="F20" s="61" t="e">
        <f>#REF!</f>
        <v>#REF!</v>
      </c>
      <c r="G20" s="61" t="e">
        <f>#REF!</f>
        <v>#REF!</v>
      </c>
      <c r="H20" s="61" t="e">
        <f>#REF!</f>
        <v>#REF!</v>
      </c>
      <c r="I20" s="61" t="e">
        <f>#REF!</f>
        <v>#REF!</v>
      </c>
      <c r="J20" s="60" t="e">
        <f>#REF!</f>
        <v>#REF!</v>
      </c>
      <c r="K20" s="66" t="e">
        <f>#REF!</f>
        <v>#REF!</v>
      </c>
      <c r="L20" s="61" t="e">
        <f>#REF!</f>
        <v>#REF!</v>
      </c>
      <c r="M20" s="41" t="e">
        <f>#REF!</f>
        <v>#REF!</v>
      </c>
      <c r="N20" s="41" t="e">
        <f>#REF!</f>
        <v>#REF!</v>
      </c>
    </row>
    <row r="21" spans="1:14">
      <c r="A21" s="51">
        <v>16</v>
      </c>
      <c r="B21" s="52" t="e">
        <f>#REF!</f>
        <v>#REF!</v>
      </c>
      <c r="C21" s="60" t="e">
        <f>#REF!</f>
        <v>#REF!</v>
      </c>
      <c r="D21" s="61" t="e">
        <f>#REF!</f>
        <v>#REF!</v>
      </c>
      <c r="E21" s="61" t="e">
        <f>#REF!</f>
        <v>#REF!</v>
      </c>
      <c r="F21" s="61" t="e">
        <f>#REF!</f>
        <v>#REF!</v>
      </c>
      <c r="G21" s="61" t="e">
        <f>#REF!</f>
        <v>#REF!</v>
      </c>
      <c r="H21" s="61" t="e">
        <f>#REF!</f>
        <v>#REF!</v>
      </c>
      <c r="I21" s="61" t="e">
        <f>#REF!</f>
        <v>#REF!</v>
      </c>
      <c r="J21" s="60" t="e">
        <f>#REF!</f>
        <v>#REF!</v>
      </c>
      <c r="K21" s="66" t="e">
        <f>#REF!</f>
        <v>#REF!</v>
      </c>
      <c r="L21" s="61" t="e">
        <f>#REF!</f>
        <v>#REF!</v>
      </c>
      <c r="M21" s="41" t="e">
        <f>#REF!</f>
        <v>#REF!</v>
      </c>
      <c r="N21" s="41" t="e">
        <f>#REF!</f>
        <v>#REF!</v>
      </c>
    </row>
    <row r="22" spans="1:14">
      <c r="A22" s="51">
        <v>17</v>
      </c>
      <c r="B22" s="52" t="e">
        <f>#REF!</f>
        <v>#REF!</v>
      </c>
      <c r="C22" s="60" t="e">
        <f>#REF!</f>
        <v>#REF!</v>
      </c>
      <c r="D22" s="61" t="e">
        <f>#REF!</f>
        <v>#REF!</v>
      </c>
      <c r="E22" s="61" t="e">
        <f>#REF!</f>
        <v>#REF!</v>
      </c>
      <c r="F22" s="61" t="e">
        <f>#REF!</f>
        <v>#REF!</v>
      </c>
      <c r="G22" s="61" t="e">
        <f>#REF!</f>
        <v>#REF!</v>
      </c>
      <c r="H22" s="61" t="e">
        <f>#REF!</f>
        <v>#REF!</v>
      </c>
      <c r="I22" s="61" t="e">
        <f>#REF!</f>
        <v>#REF!</v>
      </c>
      <c r="J22" s="60" t="e">
        <f>#REF!</f>
        <v>#REF!</v>
      </c>
      <c r="K22" s="66" t="e">
        <f>#REF!</f>
        <v>#REF!</v>
      </c>
      <c r="L22" s="61" t="e">
        <f>#REF!</f>
        <v>#REF!</v>
      </c>
      <c r="M22" s="41" t="e">
        <f>#REF!</f>
        <v>#REF!</v>
      </c>
      <c r="N22" s="41" t="e">
        <f>#REF!</f>
        <v>#REF!</v>
      </c>
    </row>
    <row r="23" spans="1:14">
      <c r="A23" s="51">
        <v>18</v>
      </c>
      <c r="B23" s="52" t="e">
        <f>#REF!</f>
        <v>#REF!</v>
      </c>
      <c r="C23" s="60" t="e">
        <f>#REF!</f>
        <v>#REF!</v>
      </c>
      <c r="D23" s="61" t="e">
        <f>#REF!</f>
        <v>#REF!</v>
      </c>
      <c r="E23" s="61" t="e">
        <f>#REF!</f>
        <v>#REF!</v>
      </c>
      <c r="F23" s="61" t="e">
        <f>#REF!</f>
        <v>#REF!</v>
      </c>
      <c r="G23" s="61" t="e">
        <f>#REF!</f>
        <v>#REF!</v>
      </c>
      <c r="H23" s="61" t="e">
        <f>#REF!</f>
        <v>#REF!</v>
      </c>
      <c r="I23" s="61" t="e">
        <f>#REF!</f>
        <v>#REF!</v>
      </c>
      <c r="J23" s="60" t="e">
        <f>#REF!</f>
        <v>#REF!</v>
      </c>
      <c r="K23" s="66" t="e">
        <f>#REF!</f>
        <v>#REF!</v>
      </c>
      <c r="L23" s="61" t="e">
        <f>#REF!</f>
        <v>#REF!</v>
      </c>
      <c r="M23" s="41" t="e">
        <f>#REF!</f>
        <v>#REF!</v>
      </c>
      <c r="N23" s="41" t="e">
        <f>#REF!</f>
        <v>#REF!</v>
      </c>
    </row>
    <row r="24" spans="1:14">
      <c r="A24" s="51"/>
      <c r="B24" s="52"/>
      <c r="C24" s="60"/>
      <c r="D24" s="61"/>
      <c r="E24" s="61"/>
      <c r="F24" s="61"/>
      <c r="G24" s="61"/>
      <c r="H24" s="61"/>
      <c r="I24" s="61"/>
      <c r="J24" s="60"/>
      <c r="K24" s="66"/>
      <c r="L24" s="61"/>
    </row>
    <row r="25" spans="1:14" s="33" customFormat="1">
      <c r="A25" s="56" t="s">
        <v>56</v>
      </c>
      <c r="B25" s="56">
        <f>COUNT(A15:A24)</f>
        <v>9</v>
      </c>
      <c r="C25" s="57" t="s">
        <v>0</v>
      </c>
      <c r="D25" s="59" t="e">
        <f t="shared" ref="D25:I25" si="3">SUM(D15:D24)</f>
        <v>#REF!</v>
      </c>
      <c r="E25" s="59" t="e">
        <f t="shared" si="3"/>
        <v>#REF!</v>
      </c>
      <c r="F25" s="59" t="e">
        <f t="shared" si="3"/>
        <v>#REF!</v>
      </c>
      <c r="G25" s="59" t="e">
        <f t="shared" si="3"/>
        <v>#REF!</v>
      </c>
      <c r="H25" s="59" t="e">
        <f t="shared" si="3"/>
        <v>#REF!</v>
      </c>
      <c r="I25" s="59" t="e">
        <f t="shared" si="3"/>
        <v>#REF!</v>
      </c>
      <c r="J25" s="57"/>
      <c r="K25" s="59"/>
      <c r="L25" s="59"/>
    </row>
    <row r="26" spans="1:14" hidden="1">
      <c r="B26" s="68" t="s">
        <v>27</v>
      </c>
      <c r="C26" s="69"/>
      <c r="D26" s="70"/>
      <c r="E26" s="70"/>
      <c r="F26" s="70"/>
      <c r="G26" s="70"/>
      <c r="H26" s="70"/>
      <c r="I26" s="70"/>
      <c r="J26" s="69"/>
      <c r="K26" s="70"/>
      <c r="L26" s="70"/>
    </row>
    <row r="27" spans="1:14" hidden="1">
      <c r="B27" s="61"/>
      <c r="C27" s="60"/>
      <c r="D27" s="61"/>
      <c r="E27" s="61"/>
      <c r="F27" s="61"/>
      <c r="G27" s="61"/>
      <c r="H27" s="61"/>
      <c r="I27" s="61"/>
      <c r="J27" s="60"/>
      <c r="K27" s="61"/>
      <c r="L27" s="61"/>
    </row>
    <row r="28" spans="1:14" s="33" customFormat="1" hidden="1">
      <c r="A28" s="71"/>
      <c r="B28" s="72" t="s">
        <v>105</v>
      </c>
      <c r="C28" s="57"/>
      <c r="D28" s="59">
        <f t="shared" ref="D28:I28" si="4">SUM(D27:D27)</f>
        <v>0</v>
      </c>
      <c r="E28" s="59">
        <f t="shared" si="4"/>
        <v>0</v>
      </c>
      <c r="F28" s="59">
        <f t="shared" si="4"/>
        <v>0</v>
      </c>
      <c r="G28" s="59">
        <f t="shared" si="4"/>
        <v>0</v>
      </c>
      <c r="H28" s="59">
        <f t="shared" si="4"/>
        <v>0</v>
      </c>
      <c r="I28" s="59">
        <f t="shared" si="4"/>
        <v>0</v>
      </c>
      <c r="J28" s="57"/>
      <c r="K28" s="59"/>
      <c r="L28" s="59"/>
    </row>
    <row r="29" spans="1:14" hidden="1">
      <c r="B29" s="73" t="s">
        <v>28</v>
      </c>
      <c r="C29" s="50"/>
      <c r="D29" s="49"/>
      <c r="E29" s="49"/>
      <c r="F29" s="49"/>
      <c r="G29" s="49"/>
      <c r="H29" s="49"/>
      <c r="I29" s="49"/>
      <c r="J29" s="50"/>
      <c r="K29" s="49"/>
      <c r="L29" s="49"/>
    </row>
    <row r="30" spans="1:14" hidden="1">
      <c r="B30" s="61"/>
      <c r="C30" s="60"/>
      <c r="D30" s="61"/>
      <c r="E30" s="61"/>
      <c r="F30" s="61"/>
      <c r="G30" s="61"/>
      <c r="H30" s="61"/>
      <c r="I30" s="61"/>
      <c r="J30" s="60"/>
      <c r="K30" s="61"/>
      <c r="L30" s="61"/>
    </row>
    <row r="31" spans="1:14" s="33" customFormat="1" hidden="1">
      <c r="A31" s="71"/>
      <c r="B31" s="72" t="s">
        <v>106</v>
      </c>
      <c r="C31" s="57"/>
      <c r="D31" s="59">
        <f t="shared" ref="D31:I31" si="5">SUM(D30:D30)</f>
        <v>0</v>
      </c>
      <c r="E31" s="59">
        <f t="shared" si="5"/>
        <v>0</v>
      </c>
      <c r="F31" s="59">
        <f t="shared" si="5"/>
        <v>0</v>
      </c>
      <c r="G31" s="59">
        <f t="shared" si="5"/>
        <v>0</v>
      </c>
      <c r="H31" s="59">
        <f t="shared" si="5"/>
        <v>0</v>
      </c>
      <c r="I31" s="59">
        <f t="shared" si="5"/>
        <v>0</v>
      </c>
      <c r="J31" s="57"/>
      <c r="K31" s="59"/>
      <c r="L31" s="59"/>
    </row>
    <row r="32" spans="1:14">
      <c r="A32" s="48" t="s">
        <v>27</v>
      </c>
      <c r="B32" s="49"/>
      <c r="C32" s="50"/>
      <c r="D32" s="49"/>
      <c r="E32" s="49"/>
      <c r="F32" s="49"/>
      <c r="G32" s="49"/>
      <c r="H32" s="49"/>
      <c r="I32" s="49"/>
      <c r="J32" s="50"/>
      <c r="K32" s="49"/>
      <c r="L32" s="49"/>
    </row>
    <row r="33" spans="1:14">
      <c r="A33" s="51">
        <v>1</v>
      </c>
      <c r="B33" s="52" t="e">
        <f>#REF!</f>
        <v>#REF!</v>
      </c>
      <c r="C33" s="60" t="e">
        <f>#REF!</f>
        <v>#REF!</v>
      </c>
      <c r="D33" s="61" t="e">
        <f>#REF!</f>
        <v>#REF!</v>
      </c>
      <c r="E33" s="61" t="e">
        <f>#REF!</f>
        <v>#REF!</v>
      </c>
      <c r="F33" s="61" t="e">
        <f>#REF!</f>
        <v>#REF!</v>
      </c>
      <c r="G33" s="61" t="e">
        <f>#REF!</f>
        <v>#REF!</v>
      </c>
      <c r="H33" s="61" t="e">
        <f>#REF!</f>
        <v>#REF!</v>
      </c>
      <c r="I33" s="61" t="e">
        <f>#REF!</f>
        <v>#REF!</v>
      </c>
      <c r="J33" s="60" t="e">
        <f>#REF!</f>
        <v>#REF!</v>
      </c>
      <c r="K33" s="60" t="e">
        <f>#REF!</f>
        <v>#REF!</v>
      </c>
      <c r="L33" s="61" t="e">
        <f>#REF!</f>
        <v>#REF!</v>
      </c>
      <c r="M33" s="41" t="e">
        <f>#REF!</f>
        <v>#REF!</v>
      </c>
      <c r="N33" s="41" t="e">
        <f>#REF!</f>
        <v>#REF!</v>
      </c>
    </row>
    <row r="34" spans="1:14">
      <c r="A34" s="51">
        <v>2</v>
      </c>
      <c r="B34" s="52" t="e">
        <f>#REF!</f>
        <v>#REF!</v>
      </c>
      <c r="C34" s="60" t="e">
        <f>#REF!</f>
        <v>#REF!</v>
      </c>
      <c r="D34" s="61" t="e">
        <f>#REF!</f>
        <v>#REF!</v>
      </c>
      <c r="E34" s="61" t="e">
        <f>#REF!</f>
        <v>#REF!</v>
      </c>
      <c r="F34" s="61" t="e">
        <f>#REF!</f>
        <v>#REF!</v>
      </c>
      <c r="G34" s="61" t="e">
        <f>#REF!</f>
        <v>#REF!</v>
      </c>
      <c r="H34" s="61" t="e">
        <f>#REF!</f>
        <v>#REF!</v>
      </c>
      <c r="I34" s="61" t="e">
        <f>#REF!</f>
        <v>#REF!</v>
      </c>
      <c r="J34" s="60" t="e">
        <f>#REF!</f>
        <v>#REF!</v>
      </c>
      <c r="K34" s="60" t="e">
        <f>#REF!</f>
        <v>#REF!</v>
      </c>
      <c r="L34" s="61" t="e">
        <f>#REF!</f>
        <v>#REF!</v>
      </c>
      <c r="M34" s="41" t="e">
        <f>#REF!</f>
        <v>#REF!</v>
      </c>
      <c r="N34" s="41" t="e">
        <f>#REF!</f>
        <v>#REF!</v>
      </c>
    </row>
    <row r="35" spans="1:14">
      <c r="A35" s="51"/>
      <c r="B35" s="52"/>
      <c r="C35" s="60"/>
      <c r="D35" s="61"/>
      <c r="E35" s="61"/>
      <c r="F35" s="61"/>
      <c r="G35" s="61"/>
      <c r="H35" s="61"/>
      <c r="I35" s="61"/>
      <c r="J35" s="60"/>
      <c r="K35" s="60"/>
      <c r="L35" s="61"/>
    </row>
    <row r="36" spans="1:14" s="33" customFormat="1">
      <c r="A36" s="62" t="s">
        <v>56</v>
      </c>
      <c r="B36" s="56">
        <f>COUNT(A33:A35)</f>
        <v>2</v>
      </c>
      <c r="C36" s="57" t="s">
        <v>0</v>
      </c>
      <c r="D36" s="59" t="e">
        <f t="shared" ref="D36:I36" si="6">SUM(D33:D35)</f>
        <v>#REF!</v>
      </c>
      <c r="E36" s="59" t="e">
        <f t="shared" si="6"/>
        <v>#REF!</v>
      </c>
      <c r="F36" s="59" t="e">
        <f t="shared" si="6"/>
        <v>#REF!</v>
      </c>
      <c r="G36" s="59" t="e">
        <f t="shared" si="6"/>
        <v>#REF!</v>
      </c>
      <c r="H36" s="59" t="e">
        <f t="shared" si="6"/>
        <v>#REF!</v>
      </c>
      <c r="I36" s="59" t="e">
        <f t="shared" si="6"/>
        <v>#REF!</v>
      </c>
      <c r="J36" s="57"/>
      <c r="K36" s="59"/>
      <c r="L36" s="59"/>
    </row>
    <row r="37" spans="1:14" hidden="1">
      <c r="B37" s="61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4" hidden="1">
      <c r="B38" s="72" t="s">
        <v>107</v>
      </c>
      <c r="C38" s="57"/>
      <c r="D38" s="59">
        <f t="shared" ref="D38:I38" si="7">SUM(D37:D37)</f>
        <v>0</v>
      </c>
      <c r="E38" s="59">
        <f t="shared" si="7"/>
        <v>0</v>
      </c>
      <c r="F38" s="59">
        <f t="shared" si="7"/>
        <v>0</v>
      </c>
      <c r="G38" s="59">
        <f t="shared" si="7"/>
        <v>0</v>
      </c>
      <c r="H38" s="59">
        <f t="shared" si="7"/>
        <v>0</v>
      </c>
      <c r="I38" s="59">
        <f t="shared" si="7"/>
        <v>0</v>
      </c>
      <c r="J38" s="57"/>
      <c r="K38" s="59"/>
      <c r="L38" s="59"/>
    </row>
    <row r="39" spans="1:14" hidden="1">
      <c r="B39" s="74"/>
      <c r="C39" s="50"/>
      <c r="D39" s="49"/>
      <c r="E39" s="49"/>
      <c r="F39" s="49"/>
      <c r="G39" s="49"/>
      <c r="H39" s="49"/>
      <c r="I39" s="49"/>
      <c r="J39" s="50"/>
      <c r="K39" s="49"/>
      <c r="L39" s="49"/>
    </row>
    <row r="40" spans="1:14" hidden="1">
      <c r="B40" s="61"/>
      <c r="C40" s="60"/>
      <c r="D40" s="61"/>
      <c r="E40" s="61"/>
      <c r="F40" s="61"/>
      <c r="G40" s="61"/>
      <c r="H40" s="61"/>
      <c r="I40" s="61"/>
      <c r="J40" s="60"/>
      <c r="K40" s="61"/>
      <c r="L40" s="61"/>
    </row>
    <row r="41" spans="1:14" hidden="1">
      <c r="B41" s="72" t="s">
        <v>108</v>
      </c>
      <c r="C41" s="57"/>
      <c r="D41" s="59">
        <f t="shared" ref="D41:I41" si="8">SUM(D40:D40)</f>
        <v>0</v>
      </c>
      <c r="E41" s="59">
        <f t="shared" si="8"/>
        <v>0</v>
      </c>
      <c r="F41" s="59">
        <f t="shared" si="8"/>
        <v>0</v>
      </c>
      <c r="G41" s="59">
        <f t="shared" si="8"/>
        <v>0</v>
      </c>
      <c r="H41" s="59">
        <f t="shared" si="8"/>
        <v>0</v>
      </c>
      <c r="I41" s="59">
        <f t="shared" si="8"/>
        <v>0</v>
      </c>
      <c r="J41" s="57"/>
      <c r="K41" s="59"/>
      <c r="L41" s="59"/>
    </row>
    <row r="42" spans="1:14">
      <c r="A42" s="48" t="s">
        <v>28</v>
      </c>
      <c r="B42" s="49"/>
      <c r="C42" s="50"/>
      <c r="D42" s="49"/>
      <c r="E42" s="49"/>
      <c r="F42" s="49"/>
      <c r="G42" s="49"/>
      <c r="H42" s="49"/>
      <c r="I42" s="49"/>
      <c r="J42" s="50"/>
      <c r="K42" s="49"/>
      <c r="L42" s="49"/>
    </row>
    <row r="43" spans="1:14">
      <c r="A43" s="51"/>
      <c r="B43" s="52"/>
      <c r="C43" s="60"/>
      <c r="D43" s="61"/>
      <c r="E43" s="61"/>
      <c r="F43" s="61"/>
      <c r="G43" s="61"/>
      <c r="H43" s="61"/>
      <c r="I43" s="61"/>
      <c r="J43" s="60"/>
      <c r="K43" s="61"/>
      <c r="L43" s="61"/>
    </row>
    <row r="44" spans="1:14">
      <c r="A44" s="51"/>
      <c r="B44" s="52"/>
      <c r="C44" s="60"/>
      <c r="D44" s="61"/>
      <c r="E44" s="61"/>
      <c r="F44" s="61"/>
      <c r="G44" s="61"/>
      <c r="H44" s="61"/>
      <c r="I44" s="61"/>
      <c r="J44" s="60"/>
      <c r="K44" s="61"/>
      <c r="L44" s="61"/>
    </row>
    <row r="45" spans="1:14">
      <c r="A45" s="51"/>
      <c r="B45" s="52"/>
      <c r="C45" s="60"/>
      <c r="D45" s="61"/>
      <c r="E45" s="61"/>
      <c r="F45" s="61"/>
      <c r="G45" s="61"/>
      <c r="H45" s="61"/>
      <c r="I45" s="61"/>
      <c r="J45" s="60"/>
      <c r="K45" s="61"/>
      <c r="L45" s="61"/>
    </row>
    <row r="46" spans="1:14">
      <c r="A46" s="51"/>
      <c r="B46" s="52"/>
      <c r="C46" s="60"/>
      <c r="D46" s="61"/>
      <c r="E46" s="61"/>
      <c r="F46" s="61"/>
      <c r="G46" s="61"/>
      <c r="H46" s="61"/>
      <c r="I46" s="61"/>
      <c r="J46" s="60"/>
      <c r="K46" s="61"/>
      <c r="L46" s="61"/>
    </row>
    <row r="47" spans="1:14" s="33" customFormat="1">
      <c r="A47" s="62" t="s">
        <v>56</v>
      </c>
      <c r="B47" s="56">
        <f>COUNT(A43:A46)</f>
        <v>0</v>
      </c>
      <c r="C47" s="57" t="s">
        <v>0</v>
      </c>
      <c r="D47" s="59">
        <f t="shared" ref="D47:I47" si="9">SUM(D43:D46)</f>
        <v>0</v>
      </c>
      <c r="E47" s="59">
        <f t="shared" si="9"/>
        <v>0</v>
      </c>
      <c r="F47" s="59">
        <f t="shared" si="9"/>
        <v>0</v>
      </c>
      <c r="G47" s="59">
        <f t="shared" si="9"/>
        <v>0</v>
      </c>
      <c r="H47" s="59">
        <f t="shared" si="9"/>
        <v>0</v>
      </c>
      <c r="I47" s="59">
        <f t="shared" si="9"/>
        <v>0</v>
      </c>
      <c r="J47" s="57"/>
      <c r="K47" s="59"/>
      <c r="L47" s="59"/>
    </row>
    <row r="48" spans="1:14" hidden="1">
      <c r="B48" s="61"/>
      <c r="C48" s="60"/>
      <c r="D48" s="61"/>
      <c r="E48" s="61"/>
      <c r="F48" s="61"/>
      <c r="G48" s="61"/>
      <c r="H48" s="61"/>
      <c r="I48" s="61"/>
      <c r="J48" s="60"/>
      <c r="K48" s="61"/>
      <c r="L48" s="61"/>
    </row>
    <row r="49" spans="1:15" hidden="1">
      <c r="B49" s="72" t="s">
        <v>109</v>
      </c>
      <c r="C49" s="57"/>
      <c r="D49" s="59">
        <f t="shared" ref="D49:I49" si="10">SUM(D48:D48)</f>
        <v>0</v>
      </c>
      <c r="E49" s="59">
        <f t="shared" si="10"/>
        <v>0</v>
      </c>
      <c r="F49" s="59">
        <f t="shared" si="10"/>
        <v>0</v>
      </c>
      <c r="G49" s="59">
        <f t="shared" si="10"/>
        <v>0</v>
      </c>
      <c r="H49" s="59">
        <f t="shared" si="10"/>
        <v>0</v>
      </c>
      <c r="I49" s="59">
        <f t="shared" si="10"/>
        <v>0</v>
      </c>
      <c r="J49" s="57"/>
      <c r="K49" s="59"/>
      <c r="L49" s="59"/>
    </row>
    <row r="50" spans="1:15">
      <c r="A50" s="48" t="s">
        <v>29</v>
      </c>
      <c r="B50" s="49"/>
      <c r="C50" s="50"/>
      <c r="D50" s="49"/>
      <c r="E50" s="49"/>
      <c r="F50" s="49"/>
      <c r="G50" s="49"/>
      <c r="H50" s="49"/>
      <c r="I50" s="49"/>
      <c r="J50" s="50"/>
      <c r="K50" s="49"/>
      <c r="L50" s="49"/>
    </row>
    <row r="51" spans="1:15">
      <c r="A51" s="51">
        <v>1</v>
      </c>
      <c r="B51" s="61" t="e">
        <f>'ยุทธศาสตร์ที่ 6'!#REF!</f>
        <v>#REF!</v>
      </c>
      <c r="C51" s="60" t="e">
        <f>'ยุทธศาสตร์ที่ 6'!#REF!</f>
        <v>#REF!</v>
      </c>
      <c r="D51" s="61" t="e">
        <f>'ยุทธศาสตร์ที่ 6'!#REF!</f>
        <v>#REF!</v>
      </c>
      <c r="E51" s="61" t="e">
        <f>'ยุทธศาสตร์ที่ 6'!#REF!</f>
        <v>#REF!</v>
      </c>
      <c r="F51" s="61" t="e">
        <f>'ยุทธศาสตร์ที่ 6'!#REF!</f>
        <v>#REF!</v>
      </c>
      <c r="G51" s="61" t="e">
        <f>'ยุทธศาสตร์ที่ 6'!#REF!</f>
        <v>#REF!</v>
      </c>
      <c r="H51" s="61" t="e">
        <f>'ยุทธศาสตร์ที่ 6'!#REF!</f>
        <v>#REF!</v>
      </c>
      <c r="I51" s="61" t="e">
        <f>'ยุทธศาสตร์ที่ 6'!#REF!</f>
        <v>#REF!</v>
      </c>
      <c r="J51" s="60" t="e">
        <f>'ยุทธศาสตร์ที่ 6'!#REF!</f>
        <v>#REF!</v>
      </c>
      <c r="K51" s="60" t="e">
        <f>'ยุทธศาสตร์ที่ 6'!#REF!</f>
        <v>#REF!</v>
      </c>
      <c r="L51" s="61" t="e">
        <f>'ยุทธศาสตร์ที่ 6'!#REF!</f>
        <v>#REF!</v>
      </c>
      <c r="M51" s="41" t="e">
        <f>'ยุทธศาสตร์ที่ 6'!#REF!</f>
        <v>#REF!</v>
      </c>
      <c r="N51" s="41" t="e">
        <f>'ยุทธศาสตร์ที่ 6'!#REF!</f>
        <v>#REF!</v>
      </c>
      <c r="O51" s="41" t="e">
        <f>'ยุทธศาสตร์ที่ 6'!#REF!</f>
        <v>#REF!</v>
      </c>
    </row>
    <row r="52" spans="1:15">
      <c r="A52" s="51"/>
      <c r="B52" s="61"/>
      <c r="C52" s="60"/>
      <c r="D52" s="61"/>
      <c r="E52" s="61"/>
      <c r="F52" s="61"/>
      <c r="G52" s="61"/>
      <c r="H52" s="61"/>
      <c r="I52" s="61"/>
      <c r="J52" s="60"/>
      <c r="K52" s="60"/>
      <c r="L52" s="61"/>
    </row>
    <row r="53" spans="1:15" s="33" customFormat="1">
      <c r="A53" s="56" t="s">
        <v>56</v>
      </c>
      <c r="B53" s="56">
        <f>COUNT(A51:A52)</f>
        <v>1</v>
      </c>
      <c r="C53" s="57" t="s">
        <v>0</v>
      </c>
      <c r="D53" s="59" t="e">
        <f t="shared" ref="D53:I53" si="11">SUM(D51:D52)</f>
        <v>#REF!</v>
      </c>
      <c r="E53" s="59" t="e">
        <f t="shared" si="11"/>
        <v>#REF!</v>
      </c>
      <c r="F53" s="59" t="e">
        <f t="shared" si="11"/>
        <v>#REF!</v>
      </c>
      <c r="G53" s="59" t="e">
        <f t="shared" si="11"/>
        <v>#REF!</v>
      </c>
      <c r="H53" s="59" t="e">
        <f t="shared" si="11"/>
        <v>#REF!</v>
      </c>
      <c r="I53" s="59" t="e">
        <f t="shared" si="11"/>
        <v>#REF!</v>
      </c>
      <c r="J53" s="57"/>
      <c r="K53" s="59"/>
      <c r="L53" s="59"/>
    </row>
    <row r="64" spans="1:15">
      <c r="A64" s="41"/>
    </row>
    <row r="69" s="41" customFormat="1"/>
    <row r="71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67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B8+B13+B23+B33+B44+B49</f>
        <v>9</v>
      </c>
      <c r="D4" s="45" t="e">
        <f t="shared" ref="D4:I4" si="0">D8+D13+D23+D33+D44+D49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>
        <v>2</v>
      </c>
      <c r="B6" s="52" t="e">
        <f>'ยุทธศาสตร์ที่ 1'!#REF!</f>
        <v>#REF!</v>
      </c>
      <c r="C6" s="52" t="e">
        <f>'ยุทธศาสตร์ที่ 1'!#REF!</f>
        <v>#REF!</v>
      </c>
      <c r="D6" s="53" t="e">
        <f>'ยุทธศาสตร์ที่ 1'!#REF!</f>
        <v>#REF!</v>
      </c>
      <c r="E6" s="53" t="e">
        <f>'ยุทธศาสตร์ที่ 1'!#REF!</f>
        <v>#REF!</v>
      </c>
      <c r="F6" s="53" t="e">
        <f>'ยุทธศาสตร์ที่ 1'!#REF!</f>
        <v>#REF!</v>
      </c>
      <c r="G6" s="54" t="e">
        <f>'ยุทธศาสตร์ที่ 1'!#REF!</f>
        <v>#REF!</v>
      </c>
      <c r="H6" s="54" t="e">
        <f>'ยุทธศาสตร์ที่ 1'!#REF!</f>
        <v>#REF!</v>
      </c>
      <c r="I6" s="54" t="e">
        <f>'ยุทธศาสตร์ที่ 1'!#REF!</f>
        <v>#REF!</v>
      </c>
      <c r="J6" s="52" t="e">
        <f>'ยุทธศาสตร์ที่ 1'!#REF!</f>
        <v>#REF!</v>
      </c>
      <c r="K6" s="55" t="e">
        <f>'ยุทธศาสตร์ที่ 1'!#REF!</f>
        <v>#REF!</v>
      </c>
      <c r="L6" s="55" t="e">
        <f>'ยุทธศาสตร์ที่ 1'!#REF!</f>
        <v>#REF!</v>
      </c>
      <c r="M6" s="41" t="e">
        <f>'ยุทธศาสตร์ที่ 1'!#REF!</f>
        <v>#REF!</v>
      </c>
      <c r="N6" s="41" t="e">
        <f>'ยุทธศาสตร์ที่ 1'!#REF!</f>
        <v>#REF!</v>
      </c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1</v>
      </c>
      <c r="C8" s="57" t="s">
        <v>0</v>
      </c>
      <c r="D8" s="58" t="e">
        <f t="shared" ref="D8:I8" si="1">SUM(D6:D7)</f>
        <v>#REF!</v>
      </c>
      <c r="E8" s="58" t="e">
        <f t="shared" si="1"/>
        <v>#REF!</v>
      </c>
      <c r="F8" s="58" t="e">
        <f t="shared" si="1"/>
        <v>#REF!</v>
      </c>
      <c r="G8" s="58" t="e">
        <f t="shared" si="1"/>
        <v>#REF!</v>
      </c>
      <c r="H8" s="58" t="e">
        <f t="shared" si="1"/>
        <v>#REF!</v>
      </c>
      <c r="I8" s="58" t="e">
        <f t="shared" si="1"/>
        <v>#REF!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/>
      <c r="B10" s="52"/>
      <c r="C10" s="60"/>
      <c r="D10" s="61"/>
      <c r="E10" s="61"/>
      <c r="F10" s="61"/>
      <c r="G10" s="61"/>
      <c r="H10" s="61"/>
      <c r="I10" s="61"/>
      <c r="J10" s="60"/>
      <c r="K10" s="61"/>
      <c r="L10" s="61"/>
    </row>
    <row r="11" spans="1:14">
      <c r="A11" s="51"/>
      <c r="B11" s="52"/>
      <c r="C11" s="60"/>
      <c r="D11" s="61"/>
      <c r="E11" s="61"/>
      <c r="F11" s="61"/>
      <c r="G11" s="61"/>
      <c r="H11" s="61"/>
      <c r="I11" s="61"/>
      <c r="J11" s="60"/>
      <c r="K11" s="61"/>
      <c r="L11" s="61"/>
    </row>
    <row r="12" spans="1:14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4" s="33" customFormat="1">
      <c r="A13" s="62" t="s">
        <v>56</v>
      </c>
      <c r="B13" s="63">
        <f>COUNT(A10:A12)</f>
        <v>0</v>
      </c>
      <c r="C13" s="64" t="s">
        <v>0</v>
      </c>
      <c r="D13" s="65">
        <f t="shared" ref="D13:I13" si="2">SUM(D10:D12)</f>
        <v>0</v>
      </c>
      <c r="E13" s="65">
        <f t="shared" si="2"/>
        <v>0</v>
      </c>
      <c r="F13" s="65">
        <f t="shared" si="2"/>
        <v>0</v>
      </c>
      <c r="G13" s="65">
        <f t="shared" si="2"/>
        <v>0</v>
      </c>
      <c r="H13" s="65">
        <f t="shared" si="2"/>
        <v>0</v>
      </c>
      <c r="I13" s="65">
        <f t="shared" si="2"/>
        <v>0</v>
      </c>
      <c r="J13" s="64"/>
      <c r="K13" s="65"/>
      <c r="L13" s="65"/>
    </row>
    <row r="14" spans="1:14">
      <c r="A14" s="48" t="s">
        <v>70</v>
      </c>
      <c r="B14" s="49"/>
      <c r="C14" s="50"/>
      <c r="D14" s="49"/>
      <c r="E14" s="49"/>
      <c r="F14" s="49"/>
      <c r="G14" s="49"/>
      <c r="H14" s="49"/>
      <c r="I14" s="49"/>
      <c r="J14" s="50"/>
      <c r="K14" s="49"/>
      <c r="L14" s="49"/>
    </row>
    <row r="15" spans="1:14">
      <c r="A15" s="51">
        <v>2</v>
      </c>
      <c r="B15" s="52" t="e">
        <f>#REF!</f>
        <v>#REF!</v>
      </c>
      <c r="C15" s="60" t="e">
        <f>#REF!</f>
        <v>#REF!</v>
      </c>
      <c r="D15" s="61" t="e">
        <f>#REF!</f>
        <v>#REF!</v>
      </c>
      <c r="E15" s="61" t="e">
        <f>#REF!</f>
        <v>#REF!</v>
      </c>
      <c r="F15" s="61" t="e">
        <f>#REF!</f>
        <v>#REF!</v>
      </c>
      <c r="G15" s="61" t="e">
        <f>#REF!</f>
        <v>#REF!</v>
      </c>
      <c r="H15" s="61" t="e">
        <f>#REF!</f>
        <v>#REF!</v>
      </c>
      <c r="I15" s="61" t="e">
        <f>#REF!</f>
        <v>#REF!</v>
      </c>
      <c r="J15" s="60" t="e">
        <f>#REF!</f>
        <v>#REF!</v>
      </c>
      <c r="K15" s="60" t="e">
        <f>#REF!</f>
        <v>#REF!</v>
      </c>
      <c r="L15" s="60" t="e">
        <f>#REF!</f>
        <v>#REF!</v>
      </c>
      <c r="M15" s="41" t="e">
        <f>#REF!</f>
        <v>#REF!</v>
      </c>
      <c r="N15" s="41" t="e">
        <f>#REF!</f>
        <v>#REF!</v>
      </c>
    </row>
    <row r="16" spans="1:14">
      <c r="A16" s="51">
        <v>3</v>
      </c>
      <c r="B16" s="52" t="e">
        <f>#REF!</f>
        <v>#REF!</v>
      </c>
      <c r="C16" s="60" t="e">
        <f>#REF!</f>
        <v>#REF!</v>
      </c>
      <c r="D16" s="61" t="e">
        <f>#REF!</f>
        <v>#REF!</v>
      </c>
      <c r="E16" s="61" t="e">
        <f>#REF!</f>
        <v>#REF!</v>
      </c>
      <c r="F16" s="61" t="e">
        <f>#REF!</f>
        <v>#REF!</v>
      </c>
      <c r="G16" s="61" t="e">
        <f>#REF!</f>
        <v>#REF!</v>
      </c>
      <c r="H16" s="61" t="e">
        <f>#REF!</f>
        <v>#REF!</v>
      </c>
      <c r="I16" s="61" t="e">
        <f>#REF!</f>
        <v>#REF!</v>
      </c>
      <c r="J16" s="60" t="e">
        <f>#REF!</f>
        <v>#REF!</v>
      </c>
      <c r="K16" s="60" t="e">
        <f>#REF!</f>
        <v>#REF!</v>
      </c>
      <c r="L16" s="60" t="e">
        <f>#REF!</f>
        <v>#REF!</v>
      </c>
      <c r="M16" s="41" t="e">
        <f>#REF!</f>
        <v>#REF!</v>
      </c>
      <c r="N16" s="41" t="e">
        <f>#REF!</f>
        <v>#REF!</v>
      </c>
    </row>
    <row r="17" spans="1:14">
      <c r="A17" s="51">
        <v>13</v>
      </c>
      <c r="B17" s="52" t="e">
        <f>#REF!</f>
        <v>#REF!</v>
      </c>
      <c r="C17" s="60" t="e">
        <f>#REF!</f>
        <v>#REF!</v>
      </c>
      <c r="D17" s="61" t="e">
        <f>#REF!</f>
        <v>#REF!</v>
      </c>
      <c r="E17" s="61" t="e">
        <f>#REF!</f>
        <v>#REF!</v>
      </c>
      <c r="F17" s="61" t="e">
        <f>#REF!</f>
        <v>#REF!</v>
      </c>
      <c r="G17" s="61" t="e">
        <f>#REF!</f>
        <v>#REF!</v>
      </c>
      <c r="H17" s="61" t="e">
        <f>#REF!</f>
        <v>#REF!</v>
      </c>
      <c r="I17" s="61" t="e">
        <f>#REF!</f>
        <v>#REF!</v>
      </c>
      <c r="J17" s="60" t="e">
        <f>#REF!</f>
        <v>#REF!</v>
      </c>
      <c r="K17" s="61" t="e">
        <f>#REF!</f>
        <v>#REF!</v>
      </c>
      <c r="L17" s="61" t="e">
        <f>#REF!</f>
        <v>#REF!</v>
      </c>
      <c r="M17" s="41" t="e">
        <f>#REF!</f>
        <v>#REF!</v>
      </c>
      <c r="N17" s="41" t="e">
        <f>#REF!</f>
        <v>#REF!</v>
      </c>
    </row>
    <row r="18" spans="1:14">
      <c r="A18" s="51">
        <v>15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6" t="e">
        <f>#REF!</f>
        <v>#REF!</v>
      </c>
      <c r="L18" s="61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>
        <v>16</v>
      </c>
      <c r="B19" s="52" t="e">
        <f>#REF!</f>
        <v>#REF!</v>
      </c>
      <c r="C19" s="60" t="e">
        <f>#REF!</f>
        <v>#REF!</v>
      </c>
      <c r="D19" s="61" t="e">
        <f>#REF!</f>
        <v>#REF!</v>
      </c>
      <c r="E19" s="61" t="e">
        <f>#REF!</f>
        <v>#REF!</v>
      </c>
      <c r="F19" s="61" t="e">
        <f>#REF!</f>
        <v>#REF!</v>
      </c>
      <c r="G19" s="61" t="e">
        <f>#REF!</f>
        <v>#REF!</v>
      </c>
      <c r="H19" s="61" t="e">
        <f>#REF!</f>
        <v>#REF!</v>
      </c>
      <c r="I19" s="61" t="e">
        <f>#REF!</f>
        <v>#REF!</v>
      </c>
      <c r="J19" s="60" t="e">
        <f>#REF!</f>
        <v>#REF!</v>
      </c>
      <c r="K19" s="66" t="e">
        <f>#REF!</f>
        <v>#REF!</v>
      </c>
      <c r="L19" s="61" t="e">
        <f>#REF!</f>
        <v>#REF!</v>
      </c>
      <c r="M19" s="41" t="e">
        <f>#REF!</f>
        <v>#REF!</v>
      </c>
      <c r="N19" s="41" t="e">
        <f>#REF!</f>
        <v>#REF!</v>
      </c>
    </row>
    <row r="20" spans="1:14">
      <c r="A20" s="51">
        <v>17</v>
      </c>
      <c r="B20" s="52" t="e">
        <f>#REF!</f>
        <v>#REF!</v>
      </c>
      <c r="C20" s="60" t="e">
        <f>#REF!</f>
        <v>#REF!</v>
      </c>
      <c r="D20" s="61" t="e">
        <f>#REF!</f>
        <v>#REF!</v>
      </c>
      <c r="E20" s="61" t="e">
        <f>#REF!</f>
        <v>#REF!</v>
      </c>
      <c r="F20" s="61" t="e">
        <f>#REF!</f>
        <v>#REF!</v>
      </c>
      <c r="G20" s="61" t="e">
        <f>#REF!</f>
        <v>#REF!</v>
      </c>
      <c r="H20" s="61" t="e">
        <f>#REF!</f>
        <v>#REF!</v>
      </c>
      <c r="I20" s="61" t="e">
        <f>#REF!</f>
        <v>#REF!</v>
      </c>
      <c r="J20" s="60" t="e">
        <f>#REF!</f>
        <v>#REF!</v>
      </c>
      <c r="K20" s="66" t="e">
        <f>#REF!</f>
        <v>#REF!</v>
      </c>
      <c r="L20" s="61" t="e">
        <f>#REF!</f>
        <v>#REF!</v>
      </c>
      <c r="M20" s="41" t="e">
        <f>#REF!</f>
        <v>#REF!</v>
      </c>
      <c r="N20" s="41" t="e">
        <f>#REF!</f>
        <v>#REF!</v>
      </c>
    </row>
    <row r="21" spans="1:14">
      <c r="A21" s="51">
        <v>18</v>
      </c>
      <c r="B21" s="52" t="e">
        <f>#REF!</f>
        <v>#REF!</v>
      </c>
      <c r="C21" s="60" t="e">
        <f>#REF!</f>
        <v>#REF!</v>
      </c>
      <c r="D21" s="61" t="e">
        <f>#REF!</f>
        <v>#REF!</v>
      </c>
      <c r="E21" s="61" t="e">
        <f>#REF!</f>
        <v>#REF!</v>
      </c>
      <c r="F21" s="61" t="e">
        <f>#REF!</f>
        <v>#REF!</v>
      </c>
      <c r="G21" s="61" t="e">
        <f>#REF!</f>
        <v>#REF!</v>
      </c>
      <c r="H21" s="61" t="e">
        <f>#REF!</f>
        <v>#REF!</v>
      </c>
      <c r="I21" s="61" t="e">
        <f>#REF!</f>
        <v>#REF!</v>
      </c>
      <c r="J21" s="60" t="e">
        <f>#REF!</f>
        <v>#REF!</v>
      </c>
      <c r="K21" s="66" t="e">
        <f>#REF!</f>
        <v>#REF!</v>
      </c>
      <c r="L21" s="61" t="e">
        <f>#REF!</f>
        <v>#REF!</v>
      </c>
      <c r="M21" s="41" t="e">
        <f>#REF!</f>
        <v>#REF!</v>
      </c>
      <c r="N21" s="41" t="e">
        <f>#REF!</f>
        <v>#REF!</v>
      </c>
    </row>
    <row r="22" spans="1:14">
      <c r="A22" s="51"/>
      <c r="B22" s="52"/>
      <c r="C22" s="60"/>
      <c r="D22" s="61"/>
      <c r="E22" s="61"/>
      <c r="F22" s="61"/>
      <c r="G22" s="61"/>
      <c r="H22" s="61"/>
      <c r="I22" s="61"/>
      <c r="J22" s="60"/>
      <c r="K22" s="66"/>
      <c r="L22" s="61"/>
    </row>
    <row r="23" spans="1:14" s="33" customFormat="1">
      <c r="A23" s="56" t="s">
        <v>56</v>
      </c>
      <c r="B23" s="56">
        <f>COUNT(A15:A22)</f>
        <v>7</v>
      </c>
      <c r="C23" s="57" t="s">
        <v>0</v>
      </c>
      <c r="D23" s="59" t="e">
        <f t="shared" ref="D23:I23" si="3">SUM(D15:D22)</f>
        <v>#REF!</v>
      </c>
      <c r="E23" s="59" t="e">
        <f t="shared" si="3"/>
        <v>#REF!</v>
      </c>
      <c r="F23" s="59" t="e">
        <f t="shared" si="3"/>
        <v>#REF!</v>
      </c>
      <c r="G23" s="59" t="e">
        <f t="shared" si="3"/>
        <v>#REF!</v>
      </c>
      <c r="H23" s="59" t="e">
        <f t="shared" si="3"/>
        <v>#REF!</v>
      </c>
      <c r="I23" s="59" t="e">
        <f t="shared" si="3"/>
        <v>#REF!</v>
      </c>
      <c r="J23" s="57"/>
      <c r="K23" s="59"/>
      <c r="L23" s="59"/>
    </row>
    <row r="24" spans="1:14" hidden="1">
      <c r="B24" s="68" t="s">
        <v>27</v>
      </c>
      <c r="C24" s="69"/>
      <c r="D24" s="70"/>
      <c r="E24" s="70"/>
      <c r="F24" s="70"/>
      <c r="G24" s="70"/>
      <c r="H24" s="70"/>
      <c r="I24" s="70"/>
      <c r="J24" s="69"/>
      <c r="K24" s="70"/>
      <c r="L24" s="70"/>
    </row>
    <row r="25" spans="1:14" hidden="1">
      <c r="B25" s="61"/>
      <c r="C25" s="60"/>
      <c r="D25" s="61"/>
      <c r="E25" s="61"/>
      <c r="F25" s="61"/>
      <c r="G25" s="61"/>
      <c r="H25" s="61"/>
      <c r="I25" s="61"/>
      <c r="J25" s="60"/>
      <c r="K25" s="61"/>
      <c r="L25" s="61"/>
    </row>
    <row r="26" spans="1:14" s="33" customFormat="1" hidden="1">
      <c r="A26" s="71"/>
      <c r="B26" s="72" t="s">
        <v>105</v>
      </c>
      <c r="C26" s="57"/>
      <c r="D26" s="59">
        <f t="shared" ref="D26:I26" si="4">SUM(D25:D25)</f>
        <v>0</v>
      </c>
      <c r="E26" s="59">
        <f t="shared" si="4"/>
        <v>0</v>
      </c>
      <c r="F26" s="59">
        <f t="shared" si="4"/>
        <v>0</v>
      </c>
      <c r="G26" s="59">
        <f t="shared" si="4"/>
        <v>0</v>
      </c>
      <c r="H26" s="59">
        <f t="shared" si="4"/>
        <v>0</v>
      </c>
      <c r="I26" s="59">
        <f t="shared" si="4"/>
        <v>0</v>
      </c>
      <c r="J26" s="57"/>
      <c r="K26" s="59"/>
      <c r="L26" s="59"/>
    </row>
    <row r="27" spans="1:14" hidden="1">
      <c r="B27" s="73" t="s">
        <v>28</v>
      </c>
      <c r="C27" s="50"/>
      <c r="D27" s="49"/>
      <c r="E27" s="49"/>
      <c r="F27" s="49"/>
      <c r="G27" s="49"/>
      <c r="H27" s="49"/>
      <c r="I27" s="49"/>
      <c r="J27" s="50"/>
      <c r="K27" s="49"/>
      <c r="L27" s="49"/>
    </row>
    <row r="28" spans="1:14" hidden="1">
      <c r="B28" s="61"/>
      <c r="C28" s="60"/>
      <c r="D28" s="61"/>
      <c r="E28" s="61"/>
      <c r="F28" s="61"/>
      <c r="G28" s="61"/>
      <c r="H28" s="61"/>
      <c r="I28" s="61"/>
      <c r="J28" s="60"/>
      <c r="K28" s="61"/>
      <c r="L28" s="61"/>
    </row>
    <row r="29" spans="1:14" s="33" customFormat="1" hidden="1">
      <c r="A29" s="71"/>
      <c r="B29" s="72" t="s">
        <v>106</v>
      </c>
      <c r="C29" s="57"/>
      <c r="D29" s="59">
        <f t="shared" ref="D29:I29" si="5">SUM(D28:D28)</f>
        <v>0</v>
      </c>
      <c r="E29" s="59">
        <f t="shared" si="5"/>
        <v>0</v>
      </c>
      <c r="F29" s="59">
        <f t="shared" si="5"/>
        <v>0</v>
      </c>
      <c r="G29" s="59">
        <f t="shared" si="5"/>
        <v>0</v>
      </c>
      <c r="H29" s="59">
        <f t="shared" si="5"/>
        <v>0</v>
      </c>
      <c r="I29" s="59">
        <f t="shared" si="5"/>
        <v>0</v>
      </c>
      <c r="J29" s="57"/>
      <c r="K29" s="59"/>
      <c r="L29" s="59"/>
    </row>
    <row r="30" spans="1:14">
      <c r="A30" s="48" t="s">
        <v>27</v>
      </c>
      <c r="B30" s="49"/>
      <c r="C30" s="50"/>
      <c r="D30" s="49"/>
      <c r="E30" s="49"/>
      <c r="F30" s="49"/>
      <c r="G30" s="49"/>
      <c r="H30" s="49"/>
      <c r="I30" s="49"/>
      <c r="J30" s="50"/>
      <c r="K30" s="49"/>
      <c r="L30" s="49"/>
    </row>
    <row r="31" spans="1:14">
      <c r="A31" s="51">
        <v>1</v>
      </c>
      <c r="B31" s="52" t="e">
        <f>#REF!</f>
        <v>#REF!</v>
      </c>
      <c r="C31" s="60" t="e">
        <f>#REF!</f>
        <v>#REF!</v>
      </c>
      <c r="D31" s="61" t="e">
        <f>#REF!</f>
        <v>#REF!</v>
      </c>
      <c r="E31" s="61" t="e">
        <f>#REF!</f>
        <v>#REF!</v>
      </c>
      <c r="F31" s="61" t="e">
        <f>#REF!</f>
        <v>#REF!</v>
      </c>
      <c r="G31" s="61" t="e">
        <f>#REF!</f>
        <v>#REF!</v>
      </c>
      <c r="H31" s="61" t="e">
        <f>#REF!</f>
        <v>#REF!</v>
      </c>
      <c r="I31" s="61" t="e">
        <f>#REF!</f>
        <v>#REF!</v>
      </c>
      <c r="J31" s="60" t="e">
        <f>#REF!</f>
        <v>#REF!</v>
      </c>
      <c r="K31" s="60" t="e">
        <f>#REF!</f>
        <v>#REF!</v>
      </c>
      <c r="L31" s="61" t="e">
        <f>#REF!</f>
        <v>#REF!</v>
      </c>
      <c r="M31" s="41" t="e">
        <f>#REF!</f>
        <v>#REF!</v>
      </c>
      <c r="N31" s="41" t="e">
        <f>#REF!</f>
        <v>#REF!</v>
      </c>
    </row>
    <row r="32" spans="1:14">
      <c r="A32" s="51"/>
      <c r="B32" s="52"/>
      <c r="C32" s="60"/>
      <c r="D32" s="61"/>
      <c r="E32" s="61"/>
      <c r="F32" s="61"/>
      <c r="G32" s="61"/>
      <c r="H32" s="61"/>
      <c r="I32" s="61"/>
      <c r="J32" s="60"/>
      <c r="K32" s="60"/>
      <c r="L32" s="61"/>
    </row>
    <row r="33" spans="1:12" s="33" customFormat="1">
      <c r="A33" s="62" t="s">
        <v>56</v>
      </c>
      <c r="B33" s="56">
        <f>COUNT(A31:A32)</f>
        <v>1</v>
      </c>
      <c r="C33" s="57" t="s">
        <v>0</v>
      </c>
      <c r="D33" s="59" t="e">
        <f t="shared" ref="D33:I33" si="6">SUM(D31:D32)</f>
        <v>#REF!</v>
      </c>
      <c r="E33" s="59" t="e">
        <f t="shared" si="6"/>
        <v>#REF!</v>
      </c>
      <c r="F33" s="59" t="e">
        <f t="shared" si="6"/>
        <v>#REF!</v>
      </c>
      <c r="G33" s="59" t="e">
        <f t="shared" si="6"/>
        <v>#REF!</v>
      </c>
      <c r="H33" s="59" t="e">
        <f t="shared" si="6"/>
        <v>#REF!</v>
      </c>
      <c r="I33" s="59" t="e">
        <f t="shared" si="6"/>
        <v>#REF!</v>
      </c>
      <c r="J33" s="57"/>
      <c r="K33" s="59"/>
      <c r="L33" s="59"/>
    </row>
    <row r="34" spans="1:12" hidden="1">
      <c r="B34" s="61"/>
      <c r="C34" s="60"/>
      <c r="D34" s="61"/>
      <c r="E34" s="61"/>
      <c r="F34" s="61"/>
      <c r="G34" s="61"/>
      <c r="H34" s="61"/>
      <c r="I34" s="61"/>
      <c r="J34" s="60"/>
      <c r="K34" s="61"/>
      <c r="L34" s="61"/>
    </row>
    <row r="35" spans="1:12" hidden="1">
      <c r="B35" s="72" t="s">
        <v>107</v>
      </c>
      <c r="C35" s="57"/>
      <c r="D35" s="59">
        <f t="shared" ref="D35:I35" si="7">SUM(D34:D34)</f>
        <v>0</v>
      </c>
      <c r="E35" s="59">
        <f t="shared" si="7"/>
        <v>0</v>
      </c>
      <c r="F35" s="59">
        <f t="shared" si="7"/>
        <v>0</v>
      </c>
      <c r="G35" s="59">
        <f t="shared" si="7"/>
        <v>0</v>
      </c>
      <c r="H35" s="59">
        <f t="shared" si="7"/>
        <v>0</v>
      </c>
      <c r="I35" s="59">
        <f t="shared" si="7"/>
        <v>0</v>
      </c>
      <c r="J35" s="57"/>
      <c r="K35" s="59"/>
      <c r="L35" s="59"/>
    </row>
    <row r="36" spans="1:12" hidden="1">
      <c r="B36" s="74"/>
      <c r="C36" s="50"/>
      <c r="D36" s="49"/>
      <c r="E36" s="49"/>
      <c r="F36" s="49"/>
      <c r="G36" s="49"/>
      <c r="H36" s="49"/>
      <c r="I36" s="49"/>
      <c r="J36" s="50"/>
      <c r="K36" s="49"/>
      <c r="L36" s="49"/>
    </row>
    <row r="37" spans="1:12" hidden="1">
      <c r="B37" s="61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2" hidden="1">
      <c r="B38" s="72" t="s">
        <v>108</v>
      </c>
      <c r="C38" s="57"/>
      <c r="D38" s="59">
        <f t="shared" ref="D38:I38" si="8">SUM(D37:D37)</f>
        <v>0</v>
      </c>
      <c r="E38" s="59">
        <f t="shared" si="8"/>
        <v>0</v>
      </c>
      <c r="F38" s="59">
        <f t="shared" si="8"/>
        <v>0</v>
      </c>
      <c r="G38" s="59">
        <f t="shared" si="8"/>
        <v>0</v>
      </c>
      <c r="H38" s="59">
        <f t="shared" si="8"/>
        <v>0</v>
      </c>
      <c r="I38" s="59">
        <f t="shared" si="8"/>
        <v>0</v>
      </c>
      <c r="J38" s="57"/>
      <c r="K38" s="59"/>
      <c r="L38" s="59"/>
    </row>
    <row r="39" spans="1:12">
      <c r="A39" s="48" t="s">
        <v>28</v>
      </c>
      <c r="B39" s="49"/>
      <c r="C39" s="50"/>
      <c r="D39" s="49"/>
      <c r="E39" s="49"/>
      <c r="F39" s="49"/>
      <c r="G39" s="49"/>
      <c r="H39" s="49"/>
      <c r="I39" s="49"/>
      <c r="J39" s="50"/>
      <c r="K39" s="49"/>
      <c r="L39" s="49"/>
    </row>
    <row r="40" spans="1:12">
      <c r="A40" s="51"/>
      <c r="B40" s="52"/>
      <c r="C40" s="60"/>
      <c r="D40" s="61"/>
      <c r="E40" s="61"/>
      <c r="F40" s="61"/>
      <c r="G40" s="61"/>
      <c r="H40" s="61"/>
      <c r="I40" s="61"/>
      <c r="J40" s="60"/>
      <c r="K40" s="61"/>
      <c r="L40" s="61"/>
    </row>
    <row r="41" spans="1:12">
      <c r="A41" s="51"/>
      <c r="B41" s="52"/>
      <c r="C41" s="60"/>
      <c r="D41" s="61"/>
      <c r="E41" s="61"/>
      <c r="F41" s="61"/>
      <c r="G41" s="61"/>
      <c r="H41" s="61"/>
      <c r="I41" s="61"/>
      <c r="J41" s="60"/>
      <c r="K41" s="61"/>
      <c r="L41" s="61"/>
    </row>
    <row r="42" spans="1:12">
      <c r="A42" s="51"/>
      <c r="B42" s="52"/>
      <c r="C42" s="60"/>
      <c r="D42" s="61"/>
      <c r="E42" s="61"/>
      <c r="F42" s="61"/>
      <c r="G42" s="61"/>
      <c r="H42" s="61"/>
      <c r="I42" s="61"/>
      <c r="J42" s="60"/>
      <c r="K42" s="61"/>
      <c r="L42" s="61"/>
    </row>
    <row r="43" spans="1:12">
      <c r="A43" s="51"/>
      <c r="B43" s="52"/>
      <c r="C43" s="60"/>
      <c r="D43" s="61"/>
      <c r="E43" s="61"/>
      <c r="F43" s="61"/>
      <c r="G43" s="61"/>
      <c r="H43" s="61"/>
      <c r="I43" s="61"/>
      <c r="J43" s="60"/>
      <c r="K43" s="61"/>
      <c r="L43" s="61"/>
    </row>
    <row r="44" spans="1:12" s="33" customFormat="1">
      <c r="A44" s="62" t="s">
        <v>56</v>
      </c>
      <c r="B44" s="56">
        <f>COUNT(A40:A43)</f>
        <v>0</v>
      </c>
      <c r="C44" s="57" t="s">
        <v>0</v>
      </c>
      <c r="D44" s="59">
        <f t="shared" ref="D44:I44" si="9">SUM(D40:D43)</f>
        <v>0</v>
      </c>
      <c r="E44" s="59">
        <f t="shared" si="9"/>
        <v>0</v>
      </c>
      <c r="F44" s="59">
        <f t="shared" si="9"/>
        <v>0</v>
      </c>
      <c r="G44" s="59">
        <f t="shared" si="9"/>
        <v>0</v>
      </c>
      <c r="H44" s="59">
        <f t="shared" si="9"/>
        <v>0</v>
      </c>
      <c r="I44" s="59">
        <f t="shared" si="9"/>
        <v>0</v>
      </c>
      <c r="J44" s="57"/>
      <c r="K44" s="59"/>
      <c r="L44" s="59"/>
    </row>
    <row r="45" spans="1:12" hidden="1">
      <c r="B45" s="61"/>
      <c r="C45" s="60"/>
      <c r="D45" s="61"/>
      <c r="E45" s="61"/>
      <c r="F45" s="61"/>
      <c r="G45" s="61"/>
      <c r="H45" s="61"/>
      <c r="I45" s="61"/>
      <c r="J45" s="60"/>
      <c r="K45" s="61"/>
      <c r="L45" s="61"/>
    </row>
    <row r="46" spans="1:12" hidden="1">
      <c r="B46" s="72" t="s">
        <v>109</v>
      </c>
      <c r="C46" s="57"/>
      <c r="D46" s="59">
        <f t="shared" ref="D46:I46" si="10">SUM(D45:D45)</f>
        <v>0</v>
      </c>
      <c r="E46" s="59">
        <f t="shared" si="10"/>
        <v>0</v>
      </c>
      <c r="F46" s="59">
        <f t="shared" si="10"/>
        <v>0</v>
      </c>
      <c r="G46" s="59">
        <f t="shared" si="10"/>
        <v>0</v>
      </c>
      <c r="H46" s="59">
        <f t="shared" si="10"/>
        <v>0</v>
      </c>
      <c r="I46" s="59">
        <f t="shared" si="10"/>
        <v>0</v>
      </c>
      <c r="J46" s="57"/>
      <c r="K46" s="59"/>
      <c r="L46" s="59"/>
    </row>
    <row r="47" spans="1:12">
      <c r="A47" s="48" t="s">
        <v>29</v>
      </c>
      <c r="B47" s="49"/>
      <c r="C47" s="50"/>
      <c r="D47" s="49"/>
      <c r="E47" s="49"/>
      <c r="F47" s="49"/>
      <c r="G47" s="49"/>
      <c r="H47" s="49"/>
      <c r="I47" s="49"/>
      <c r="J47" s="50"/>
      <c r="K47" s="49"/>
      <c r="L47" s="49"/>
    </row>
    <row r="48" spans="1:12">
      <c r="A48" s="51"/>
      <c r="B48" s="61"/>
      <c r="C48" s="60"/>
      <c r="D48" s="61"/>
      <c r="E48" s="61"/>
      <c r="F48" s="61"/>
      <c r="G48" s="61"/>
      <c r="H48" s="61"/>
      <c r="I48" s="61"/>
      <c r="J48" s="60"/>
      <c r="K48" s="60"/>
      <c r="L48" s="61"/>
    </row>
    <row r="49" spans="1:12" s="33" customFormat="1">
      <c r="A49" s="56" t="s">
        <v>56</v>
      </c>
      <c r="B49" s="56">
        <f>COUNT(A48:A48)</f>
        <v>0</v>
      </c>
      <c r="C49" s="57" t="s">
        <v>0</v>
      </c>
      <c r="D49" s="59">
        <f t="shared" ref="D49:I49" si="11">SUM(D48:D48)</f>
        <v>0</v>
      </c>
      <c r="E49" s="59">
        <f t="shared" si="11"/>
        <v>0</v>
      </c>
      <c r="F49" s="59">
        <f t="shared" si="11"/>
        <v>0</v>
      </c>
      <c r="G49" s="59">
        <f t="shared" si="11"/>
        <v>0</v>
      </c>
      <c r="H49" s="59">
        <f t="shared" si="11"/>
        <v>0</v>
      </c>
      <c r="I49" s="59">
        <f t="shared" si="11"/>
        <v>0</v>
      </c>
      <c r="J49" s="57"/>
      <c r="K49" s="59"/>
      <c r="L49" s="59"/>
    </row>
    <row r="60" spans="1:12">
      <c r="A60" s="41"/>
    </row>
    <row r="65" s="41" customFormat="1"/>
    <row r="67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70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2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2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2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2" s="33" customFormat="1">
      <c r="A4" s="42"/>
      <c r="B4" s="43"/>
      <c r="C4" s="44">
        <f>B8+B13+B25+B35+B46+B52</f>
        <v>1</v>
      </c>
      <c r="D4" s="45" t="e">
        <f t="shared" ref="D4:I4" si="0">D8+D13+D25+D35+D46+D52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2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2">
      <c r="A6" s="51"/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2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2" s="33" customFormat="1">
      <c r="A8" s="56" t="s">
        <v>56</v>
      </c>
      <c r="B8" s="56">
        <f>COUNT(A6:A7)</f>
        <v>0</v>
      </c>
      <c r="C8" s="57" t="s">
        <v>0</v>
      </c>
      <c r="D8" s="58">
        <f t="shared" ref="D8:I8" si="1">SUM(D6:D7)</f>
        <v>0</v>
      </c>
      <c r="E8" s="58">
        <f t="shared" si="1"/>
        <v>0</v>
      </c>
      <c r="F8" s="58">
        <f t="shared" si="1"/>
        <v>0</v>
      </c>
      <c r="G8" s="58">
        <f t="shared" si="1"/>
        <v>0</v>
      </c>
      <c r="H8" s="58">
        <f t="shared" si="1"/>
        <v>0</v>
      </c>
      <c r="I8" s="58">
        <f t="shared" si="1"/>
        <v>0</v>
      </c>
      <c r="J8" s="57"/>
      <c r="K8" s="59"/>
      <c r="L8" s="59"/>
    </row>
    <row r="9" spans="1:12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2">
      <c r="A10" s="51"/>
      <c r="B10" s="52"/>
      <c r="C10" s="60"/>
      <c r="D10" s="61"/>
      <c r="E10" s="61"/>
      <c r="F10" s="61"/>
      <c r="G10" s="61"/>
      <c r="H10" s="61"/>
      <c r="I10" s="61"/>
      <c r="J10" s="60"/>
      <c r="K10" s="61"/>
      <c r="L10" s="61"/>
    </row>
    <row r="11" spans="1:12">
      <c r="A11" s="51"/>
      <c r="B11" s="52"/>
      <c r="C11" s="60"/>
      <c r="D11" s="61"/>
      <c r="E11" s="61"/>
      <c r="F11" s="61"/>
      <c r="G11" s="61"/>
      <c r="H11" s="61"/>
      <c r="I11" s="61"/>
      <c r="J11" s="60"/>
      <c r="K11" s="61"/>
      <c r="L11" s="61"/>
    </row>
    <row r="12" spans="1:12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2" s="33" customFormat="1">
      <c r="A13" s="62" t="s">
        <v>56</v>
      </c>
      <c r="B13" s="63">
        <f>COUNT(A10:A12)</f>
        <v>0</v>
      </c>
      <c r="C13" s="64" t="s">
        <v>0</v>
      </c>
      <c r="D13" s="65">
        <f t="shared" ref="D13:I13" si="2">SUM(D10:D12)</f>
        <v>0</v>
      </c>
      <c r="E13" s="65">
        <f t="shared" si="2"/>
        <v>0</v>
      </c>
      <c r="F13" s="65">
        <f t="shared" si="2"/>
        <v>0</v>
      </c>
      <c r="G13" s="65">
        <f t="shared" si="2"/>
        <v>0</v>
      </c>
      <c r="H13" s="65">
        <f t="shared" si="2"/>
        <v>0</v>
      </c>
      <c r="I13" s="65">
        <f t="shared" si="2"/>
        <v>0</v>
      </c>
      <c r="J13" s="64"/>
      <c r="K13" s="65"/>
      <c r="L13" s="65"/>
    </row>
    <row r="14" spans="1:12">
      <c r="A14" s="48" t="s">
        <v>70</v>
      </c>
      <c r="B14" s="49"/>
      <c r="C14" s="50"/>
      <c r="D14" s="49"/>
      <c r="E14" s="49"/>
      <c r="F14" s="49"/>
      <c r="G14" s="49"/>
      <c r="H14" s="49"/>
      <c r="I14" s="49"/>
      <c r="J14" s="50"/>
      <c r="K14" s="49"/>
      <c r="L14" s="49"/>
    </row>
    <row r="15" spans="1:12">
      <c r="A15" s="51"/>
      <c r="B15" s="52"/>
      <c r="C15" s="60"/>
      <c r="D15" s="61"/>
      <c r="E15" s="61"/>
      <c r="F15" s="61"/>
      <c r="G15" s="61"/>
      <c r="H15" s="61"/>
      <c r="I15" s="61"/>
      <c r="J15" s="60"/>
      <c r="K15" s="60"/>
      <c r="L15" s="60"/>
    </row>
    <row r="16" spans="1:12">
      <c r="A16" s="51"/>
      <c r="B16" s="52"/>
      <c r="C16" s="60"/>
      <c r="D16" s="61"/>
      <c r="E16" s="61"/>
      <c r="F16" s="61"/>
      <c r="G16" s="61"/>
      <c r="H16" s="61"/>
      <c r="I16" s="61"/>
      <c r="J16" s="60"/>
      <c r="K16" s="60"/>
      <c r="L16" s="60"/>
    </row>
    <row r="17" spans="1:12">
      <c r="A17" s="51"/>
      <c r="B17" s="52"/>
      <c r="C17" s="60"/>
      <c r="D17" s="61"/>
      <c r="E17" s="61"/>
      <c r="F17" s="61"/>
      <c r="G17" s="61"/>
      <c r="H17" s="61"/>
      <c r="I17" s="61"/>
      <c r="J17" s="60"/>
      <c r="K17" s="60"/>
      <c r="L17" s="60"/>
    </row>
    <row r="18" spans="1:12">
      <c r="A18" s="51"/>
      <c r="B18" s="52"/>
      <c r="C18" s="60"/>
      <c r="D18" s="61"/>
      <c r="E18" s="61"/>
      <c r="F18" s="61"/>
      <c r="G18" s="61"/>
      <c r="H18" s="61"/>
      <c r="I18" s="61"/>
      <c r="J18" s="60"/>
      <c r="K18" s="61"/>
      <c r="L18" s="61"/>
    </row>
    <row r="19" spans="1:12">
      <c r="A19" s="51"/>
      <c r="B19" s="52"/>
      <c r="C19" s="60"/>
      <c r="D19" s="61"/>
      <c r="E19" s="61"/>
      <c r="F19" s="61"/>
      <c r="G19" s="61"/>
      <c r="H19" s="61"/>
      <c r="I19" s="61"/>
      <c r="J19" s="60"/>
      <c r="K19" s="61"/>
      <c r="L19" s="61"/>
    </row>
    <row r="20" spans="1:12">
      <c r="A20" s="51"/>
      <c r="B20" s="52"/>
      <c r="C20" s="60"/>
      <c r="D20" s="61"/>
      <c r="E20" s="61"/>
      <c r="F20" s="61"/>
      <c r="G20" s="61"/>
      <c r="H20" s="61"/>
      <c r="I20" s="61"/>
      <c r="J20" s="60"/>
      <c r="K20" s="66"/>
      <c r="L20" s="61"/>
    </row>
    <row r="21" spans="1:12">
      <c r="A21" s="51"/>
      <c r="B21" s="52"/>
      <c r="C21" s="60"/>
      <c r="D21" s="61"/>
      <c r="E21" s="61"/>
      <c r="F21" s="61"/>
      <c r="G21" s="61"/>
      <c r="H21" s="61"/>
      <c r="I21" s="61"/>
      <c r="J21" s="60"/>
      <c r="K21" s="66"/>
      <c r="L21" s="61"/>
    </row>
    <row r="22" spans="1:12">
      <c r="A22" s="51"/>
      <c r="B22" s="52"/>
      <c r="C22" s="60"/>
      <c r="D22" s="61"/>
      <c r="E22" s="61"/>
      <c r="F22" s="61"/>
      <c r="G22" s="61"/>
      <c r="H22" s="61"/>
      <c r="I22" s="61"/>
      <c r="J22" s="60"/>
      <c r="K22" s="66"/>
      <c r="L22" s="61"/>
    </row>
    <row r="23" spans="1:12">
      <c r="A23" s="51"/>
      <c r="B23" s="52"/>
      <c r="C23" s="60"/>
      <c r="D23" s="61"/>
      <c r="E23" s="61"/>
      <c r="F23" s="61"/>
      <c r="G23" s="61"/>
      <c r="H23" s="61"/>
      <c r="I23" s="61"/>
      <c r="J23" s="60"/>
      <c r="K23" s="66"/>
      <c r="L23" s="61"/>
    </row>
    <row r="24" spans="1:12">
      <c r="A24" s="51"/>
      <c r="B24" s="52"/>
      <c r="C24" s="60"/>
      <c r="D24" s="61"/>
      <c r="E24" s="61"/>
      <c r="F24" s="61"/>
      <c r="G24" s="61"/>
      <c r="H24" s="61"/>
      <c r="I24" s="61"/>
      <c r="J24" s="60"/>
      <c r="K24" s="66"/>
      <c r="L24" s="61"/>
    </row>
    <row r="25" spans="1:12" s="33" customFormat="1">
      <c r="A25" s="56" t="s">
        <v>56</v>
      </c>
      <c r="B25" s="56">
        <f>COUNT(A15:A24)</f>
        <v>0</v>
      </c>
      <c r="C25" s="57" t="s">
        <v>0</v>
      </c>
      <c r="D25" s="59">
        <f t="shared" ref="D25:I25" si="3">SUM(D15:D24)</f>
        <v>0</v>
      </c>
      <c r="E25" s="59">
        <f t="shared" si="3"/>
        <v>0</v>
      </c>
      <c r="F25" s="59">
        <f t="shared" si="3"/>
        <v>0</v>
      </c>
      <c r="G25" s="59">
        <f t="shared" si="3"/>
        <v>0</v>
      </c>
      <c r="H25" s="59">
        <f t="shared" si="3"/>
        <v>0</v>
      </c>
      <c r="I25" s="59">
        <f t="shared" si="3"/>
        <v>0</v>
      </c>
      <c r="J25" s="57"/>
      <c r="K25" s="59"/>
      <c r="L25" s="59"/>
    </row>
    <row r="26" spans="1:12" hidden="1">
      <c r="B26" s="68" t="s">
        <v>27</v>
      </c>
      <c r="C26" s="69"/>
      <c r="D26" s="70"/>
      <c r="E26" s="70"/>
      <c r="F26" s="70"/>
      <c r="G26" s="70"/>
      <c r="H26" s="70"/>
      <c r="I26" s="70"/>
      <c r="J26" s="69"/>
      <c r="K26" s="70"/>
      <c r="L26" s="70"/>
    </row>
    <row r="27" spans="1:12" hidden="1">
      <c r="B27" s="61"/>
      <c r="C27" s="60"/>
      <c r="D27" s="61"/>
      <c r="E27" s="61"/>
      <c r="F27" s="61"/>
      <c r="G27" s="61"/>
      <c r="H27" s="61"/>
      <c r="I27" s="61"/>
      <c r="J27" s="60"/>
      <c r="K27" s="61"/>
      <c r="L27" s="61"/>
    </row>
    <row r="28" spans="1:12" s="33" customFormat="1" hidden="1">
      <c r="A28" s="71"/>
      <c r="B28" s="72" t="s">
        <v>105</v>
      </c>
      <c r="C28" s="57"/>
      <c r="D28" s="59">
        <f t="shared" ref="D28:I28" si="4">SUM(D27:D27)</f>
        <v>0</v>
      </c>
      <c r="E28" s="59">
        <f t="shared" si="4"/>
        <v>0</v>
      </c>
      <c r="F28" s="59">
        <f t="shared" si="4"/>
        <v>0</v>
      </c>
      <c r="G28" s="59">
        <f t="shared" si="4"/>
        <v>0</v>
      </c>
      <c r="H28" s="59">
        <f t="shared" si="4"/>
        <v>0</v>
      </c>
      <c r="I28" s="59">
        <f t="shared" si="4"/>
        <v>0</v>
      </c>
      <c r="J28" s="57"/>
      <c r="K28" s="59"/>
      <c r="L28" s="59"/>
    </row>
    <row r="29" spans="1:12" hidden="1">
      <c r="B29" s="73" t="s">
        <v>28</v>
      </c>
      <c r="C29" s="50"/>
      <c r="D29" s="49"/>
      <c r="E29" s="49"/>
      <c r="F29" s="49"/>
      <c r="G29" s="49"/>
      <c r="H29" s="49"/>
      <c r="I29" s="49"/>
      <c r="J29" s="50"/>
      <c r="K29" s="49"/>
      <c r="L29" s="49"/>
    </row>
    <row r="30" spans="1:12" hidden="1">
      <c r="B30" s="61"/>
      <c r="C30" s="60"/>
      <c r="D30" s="61"/>
      <c r="E30" s="61"/>
      <c r="F30" s="61"/>
      <c r="G30" s="61"/>
      <c r="H30" s="61"/>
      <c r="I30" s="61"/>
      <c r="J30" s="60"/>
      <c r="K30" s="61"/>
      <c r="L30" s="61"/>
    </row>
    <row r="31" spans="1:12" s="33" customFormat="1" hidden="1">
      <c r="A31" s="71"/>
      <c r="B31" s="72" t="s">
        <v>106</v>
      </c>
      <c r="C31" s="57"/>
      <c r="D31" s="59">
        <f t="shared" ref="D31:I31" si="5">SUM(D30:D30)</f>
        <v>0</v>
      </c>
      <c r="E31" s="59">
        <f t="shared" si="5"/>
        <v>0</v>
      </c>
      <c r="F31" s="59">
        <f t="shared" si="5"/>
        <v>0</v>
      </c>
      <c r="G31" s="59">
        <f t="shared" si="5"/>
        <v>0</v>
      </c>
      <c r="H31" s="59">
        <f t="shared" si="5"/>
        <v>0</v>
      </c>
      <c r="I31" s="59">
        <f t="shared" si="5"/>
        <v>0</v>
      </c>
      <c r="J31" s="57"/>
      <c r="K31" s="59"/>
      <c r="L31" s="59"/>
    </row>
    <row r="32" spans="1:12">
      <c r="A32" s="48" t="s">
        <v>27</v>
      </c>
      <c r="B32" s="49"/>
      <c r="C32" s="50"/>
      <c r="D32" s="49"/>
      <c r="E32" s="49"/>
      <c r="F32" s="49"/>
      <c r="G32" s="49"/>
      <c r="H32" s="49"/>
      <c r="I32" s="49"/>
      <c r="J32" s="50"/>
      <c r="K32" s="49"/>
      <c r="L32" s="49"/>
    </row>
    <row r="33" spans="1:14">
      <c r="A33" s="51">
        <v>2</v>
      </c>
      <c r="B33" s="52" t="e">
        <f>#REF!</f>
        <v>#REF!</v>
      </c>
      <c r="C33" s="60" t="e">
        <f>#REF!</f>
        <v>#REF!</v>
      </c>
      <c r="D33" s="61" t="e">
        <f>#REF!</f>
        <v>#REF!</v>
      </c>
      <c r="E33" s="61" t="e">
        <f>#REF!</f>
        <v>#REF!</v>
      </c>
      <c r="F33" s="61" t="e">
        <f>#REF!</f>
        <v>#REF!</v>
      </c>
      <c r="G33" s="61" t="e">
        <f>#REF!</f>
        <v>#REF!</v>
      </c>
      <c r="H33" s="61" t="e">
        <f>#REF!</f>
        <v>#REF!</v>
      </c>
      <c r="I33" s="61" t="e">
        <f>#REF!</f>
        <v>#REF!</v>
      </c>
      <c r="J33" s="60" t="e">
        <f>#REF!</f>
        <v>#REF!</v>
      </c>
      <c r="K33" s="60" t="e">
        <f>#REF!</f>
        <v>#REF!</v>
      </c>
      <c r="L33" s="61" t="e">
        <f>#REF!</f>
        <v>#REF!</v>
      </c>
      <c r="M33" s="41" t="e">
        <f>#REF!</f>
        <v>#REF!</v>
      </c>
      <c r="N33" s="41" t="e">
        <f>#REF!</f>
        <v>#REF!</v>
      </c>
    </row>
    <row r="34" spans="1:14">
      <c r="A34" s="51"/>
      <c r="B34" s="52"/>
      <c r="C34" s="60"/>
      <c r="D34" s="61"/>
      <c r="E34" s="61"/>
      <c r="F34" s="61"/>
      <c r="G34" s="61"/>
      <c r="H34" s="61"/>
      <c r="I34" s="61"/>
      <c r="J34" s="60"/>
      <c r="K34" s="60"/>
      <c r="L34" s="61"/>
    </row>
    <row r="35" spans="1:14" s="33" customFormat="1">
      <c r="A35" s="62" t="s">
        <v>56</v>
      </c>
      <c r="B35" s="56">
        <f>COUNT(A33:A34)</f>
        <v>1</v>
      </c>
      <c r="C35" s="57" t="s">
        <v>0</v>
      </c>
      <c r="D35" s="59" t="e">
        <f t="shared" ref="D35:I35" si="6">SUM(D33:D34)</f>
        <v>#REF!</v>
      </c>
      <c r="E35" s="59" t="e">
        <f t="shared" si="6"/>
        <v>#REF!</v>
      </c>
      <c r="F35" s="59" t="e">
        <f t="shared" si="6"/>
        <v>#REF!</v>
      </c>
      <c r="G35" s="59" t="e">
        <f t="shared" si="6"/>
        <v>#REF!</v>
      </c>
      <c r="H35" s="59" t="e">
        <f t="shared" si="6"/>
        <v>#REF!</v>
      </c>
      <c r="I35" s="59" t="e">
        <f t="shared" si="6"/>
        <v>#REF!</v>
      </c>
      <c r="J35" s="57"/>
      <c r="K35" s="59"/>
      <c r="L35" s="59"/>
    </row>
    <row r="36" spans="1:14" hidden="1">
      <c r="B36" s="61"/>
      <c r="C36" s="60"/>
      <c r="D36" s="61"/>
      <c r="E36" s="61"/>
      <c r="F36" s="61"/>
      <c r="G36" s="61"/>
      <c r="H36" s="61"/>
      <c r="I36" s="61"/>
      <c r="J36" s="60"/>
      <c r="K36" s="61"/>
      <c r="L36" s="61"/>
    </row>
    <row r="37" spans="1:14" hidden="1">
      <c r="B37" s="72" t="s">
        <v>107</v>
      </c>
      <c r="C37" s="57"/>
      <c r="D37" s="59">
        <f t="shared" ref="D37:I37" si="7">SUM(D36:D36)</f>
        <v>0</v>
      </c>
      <c r="E37" s="59">
        <f t="shared" si="7"/>
        <v>0</v>
      </c>
      <c r="F37" s="59">
        <f t="shared" si="7"/>
        <v>0</v>
      </c>
      <c r="G37" s="59">
        <f t="shared" si="7"/>
        <v>0</v>
      </c>
      <c r="H37" s="59">
        <f t="shared" si="7"/>
        <v>0</v>
      </c>
      <c r="I37" s="59">
        <f t="shared" si="7"/>
        <v>0</v>
      </c>
      <c r="J37" s="57"/>
      <c r="K37" s="59"/>
      <c r="L37" s="59"/>
    </row>
    <row r="38" spans="1:14" hidden="1">
      <c r="B38" s="74"/>
      <c r="C38" s="50"/>
      <c r="D38" s="49"/>
      <c r="E38" s="49"/>
      <c r="F38" s="49"/>
      <c r="G38" s="49"/>
      <c r="H38" s="49"/>
      <c r="I38" s="49"/>
      <c r="J38" s="50"/>
      <c r="K38" s="49"/>
      <c r="L38" s="49"/>
    </row>
    <row r="39" spans="1:14" hidden="1">
      <c r="B39" s="61"/>
      <c r="C39" s="60"/>
      <c r="D39" s="61"/>
      <c r="E39" s="61"/>
      <c r="F39" s="61"/>
      <c r="G39" s="61"/>
      <c r="H39" s="61"/>
      <c r="I39" s="61"/>
      <c r="J39" s="60"/>
      <c r="K39" s="61"/>
      <c r="L39" s="61"/>
    </row>
    <row r="40" spans="1:14" hidden="1">
      <c r="B40" s="72" t="s">
        <v>108</v>
      </c>
      <c r="C40" s="57"/>
      <c r="D40" s="59">
        <f t="shared" ref="D40:I40" si="8">SUM(D39:D39)</f>
        <v>0</v>
      </c>
      <c r="E40" s="59">
        <f t="shared" si="8"/>
        <v>0</v>
      </c>
      <c r="F40" s="59">
        <f t="shared" si="8"/>
        <v>0</v>
      </c>
      <c r="G40" s="59">
        <f t="shared" si="8"/>
        <v>0</v>
      </c>
      <c r="H40" s="59">
        <f t="shared" si="8"/>
        <v>0</v>
      </c>
      <c r="I40" s="59">
        <f t="shared" si="8"/>
        <v>0</v>
      </c>
      <c r="J40" s="57"/>
      <c r="K40" s="59"/>
      <c r="L40" s="59"/>
    </row>
    <row r="41" spans="1:14">
      <c r="A41" s="48" t="s">
        <v>28</v>
      </c>
      <c r="B41" s="49"/>
      <c r="C41" s="50"/>
      <c r="D41" s="49"/>
      <c r="E41" s="49"/>
      <c r="F41" s="49"/>
      <c r="G41" s="49"/>
      <c r="H41" s="49"/>
      <c r="I41" s="49"/>
      <c r="J41" s="50"/>
      <c r="K41" s="49"/>
      <c r="L41" s="49"/>
    </row>
    <row r="42" spans="1:14">
      <c r="A42" s="51"/>
      <c r="B42" s="52"/>
      <c r="C42" s="60"/>
      <c r="D42" s="61"/>
      <c r="E42" s="61"/>
      <c r="F42" s="61"/>
      <c r="G42" s="61"/>
      <c r="H42" s="61"/>
      <c r="I42" s="61"/>
      <c r="J42" s="60"/>
      <c r="K42" s="61"/>
      <c r="L42" s="61"/>
    </row>
    <row r="43" spans="1:14">
      <c r="A43" s="51"/>
      <c r="B43" s="52"/>
      <c r="C43" s="60"/>
      <c r="D43" s="61"/>
      <c r="E43" s="61"/>
      <c r="F43" s="61"/>
      <c r="G43" s="61"/>
      <c r="H43" s="61"/>
      <c r="I43" s="61"/>
      <c r="J43" s="60"/>
      <c r="K43" s="61"/>
      <c r="L43" s="61"/>
    </row>
    <row r="44" spans="1:14">
      <c r="A44" s="51"/>
      <c r="B44" s="52"/>
      <c r="C44" s="60"/>
      <c r="D44" s="61"/>
      <c r="E44" s="61"/>
      <c r="F44" s="61"/>
      <c r="G44" s="61"/>
      <c r="H44" s="61"/>
      <c r="I44" s="61"/>
      <c r="J44" s="60"/>
      <c r="K44" s="61"/>
      <c r="L44" s="61"/>
    </row>
    <row r="45" spans="1:14">
      <c r="A45" s="51"/>
      <c r="B45" s="52"/>
      <c r="C45" s="60"/>
      <c r="D45" s="61"/>
      <c r="E45" s="61"/>
      <c r="F45" s="61"/>
      <c r="G45" s="61"/>
      <c r="H45" s="61"/>
      <c r="I45" s="61"/>
      <c r="J45" s="60"/>
      <c r="K45" s="61"/>
      <c r="L45" s="61"/>
    </row>
    <row r="46" spans="1:14" s="33" customFormat="1">
      <c r="A46" s="62" t="s">
        <v>56</v>
      </c>
      <c r="B46" s="56">
        <f>COUNT(A42:A45)</f>
        <v>0</v>
      </c>
      <c r="C46" s="57" t="s">
        <v>0</v>
      </c>
      <c r="D46" s="59">
        <f t="shared" ref="D46:I46" si="9">SUM(D42:D45)</f>
        <v>0</v>
      </c>
      <c r="E46" s="59">
        <f t="shared" si="9"/>
        <v>0</v>
      </c>
      <c r="F46" s="59">
        <f t="shared" si="9"/>
        <v>0</v>
      </c>
      <c r="G46" s="59">
        <f t="shared" si="9"/>
        <v>0</v>
      </c>
      <c r="H46" s="59">
        <f t="shared" si="9"/>
        <v>0</v>
      </c>
      <c r="I46" s="59">
        <f t="shared" si="9"/>
        <v>0</v>
      </c>
      <c r="J46" s="57"/>
      <c r="K46" s="59"/>
      <c r="L46" s="59"/>
    </row>
    <row r="47" spans="1:14" hidden="1">
      <c r="B47" s="61"/>
      <c r="C47" s="60"/>
      <c r="D47" s="61"/>
      <c r="E47" s="61"/>
      <c r="F47" s="61"/>
      <c r="G47" s="61"/>
      <c r="H47" s="61"/>
      <c r="I47" s="61"/>
      <c r="J47" s="60"/>
      <c r="K47" s="61"/>
      <c r="L47" s="61"/>
    </row>
    <row r="48" spans="1:14" hidden="1">
      <c r="B48" s="72" t="s">
        <v>109</v>
      </c>
      <c r="C48" s="57"/>
      <c r="D48" s="59">
        <f t="shared" ref="D48:I48" si="10">SUM(D47:D47)</f>
        <v>0</v>
      </c>
      <c r="E48" s="59">
        <f t="shared" si="10"/>
        <v>0</v>
      </c>
      <c r="F48" s="59">
        <f t="shared" si="10"/>
        <v>0</v>
      </c>
      <c r="G48" s="59">
        <f t="shared" si="10"/>
        <v>0</v>
      </c>
      <c r="H48" s="59">
        <f t="shared" si="10"/>
        <v>0</v>
      </c>
      <c r="I48" s="59">
        <f t="shared" si="10"/>
        <v>0</v>
      </c>
      <c r="J48" s="57"/>
      <c r="K48" s="59"/>
      <c r="L48" s="59"/>
    </row>
    <row r="49" spans="1:12">
      <c r="A49" s="48" t="s">
        <v>29</v>
      </c>
      <c r="B49" s="49"/>
      <c r="C49" s="50"/>
      <c r="D49" s="49"/>
      <c r="E49" s="49"/>
      <c r="F49" s="49"/>
      <c r="G49" s="49"/>
      <c r="H49" s="49"/>
      <c r="I49" s="49"/>
      <c r="J49" s="50"/>
      <c r="K49" s="49"/>
      <c r="L49" s="49"/>
    </row>
    <row r="50" spans="1:12">
      <c r="A50" s="51"/>
      <c r="B50" s="61"/>
      <c r="C50" s="60"/>
      <c r="D50" s="61"/>
      <c r="E50" s="61"/>
      <c r="F50" s="61"/>
      <c r="G50" s="61"/>
      <c r="H50" s="61"/>
      <c r="I50" s="61"/>
      <c r="J50" s="60"/>
      <c r="K50" s="60"/>
      <c r="L50" s="61"/>
    </row>
    <row r="51" spans="1:12">
      <c r="A51" s="51"/>
      <c r="B51" s="61"/>
      <c r="C51" s="60"/>
      <c r="D51" s="61"/>
      <c r="E51" s="61"/>
      <c r="F51" s="61"/>
      <c r="G51" s="61"/>
      <c r="H51" s="61"/>
      <c r="I51" s="61"/>
      <c r="J51" s="60"/>
      <c r="K51" s="60"/>
      <c r="L51" s="61"/>
    </row>
    <row r="52" spans="1:12" s="33" customFormat="1">
      <c r="A52" s="56" t="s">
        <v>56</v>
      </c>
      <c r="B52" s="56">
        <f>COUNT(A50:A51)</f>
        <v>0</v>
      </c>
      <c r="C52" s="57" t="s">
        <v>0</v>
      </c>
      <c r="D52" s="59">
        <f t="shared" ref="D52:I52" si="11">SUM(D50:D51)</f>
        <v>0</v>
      </c>
      <c r="E52" s="59">
        <f t="shared" si="11"/>
        <v>0</v>
      </c>
      <c r="F52" s="59">
        <f t="shared" si="11"/>
        <v>0</v>
      </c>
      <c r="G52" s="59">
        <f t="shared" si="11"/>
        <v>0</v>
      </c>
      <c r="H52" s="59">
        <f t="shared" si="11"/>
        <v>0</v>
      </c>
      <c r="I52" s="59">
        <f t="shared" si="11"/>
        <v>0</v>
      </c>
      <c r="J52" s="57"/>
      <c r="K52" s="59"/>
      <c r="L52" s="59"/>
    </row>
    <row r="63" spans="1:12">
      <c r="A63" s="41"/>
    </row>
    <row r="68" s="41" customFormat="1"/>
    <row r="70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64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 t="s">
        <v>129</v>
      </c>
      <c r="D4" s="45" t="e">
        <f t="shared" ref="D4:I4" si="0">D8+D13+D18+D29+D40+D46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/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0</v>
      </c>
      <c r="C8" s="57" t="s">
        <v>0</v>
      </c>
      <c r="D8" s="58">
        <f t="shared" ref="D8:I8" si="1">SUM(D6:D7)</f>
        <v>0</v>
      </c>
      <c r="E8" s="58">
        <f t="shared" si="1"/>
        <v>0</v>
      </c>
      <c r="F8" s="58">
        <f t="shared" si="1"/>
        <v>0</v>
      </c>
      <c r="G8" s="58">
        <f t="shared" si="1"/>
        <v>0</v>
      </c>
      <c r="H8" s="58">
        <f t="shared" si="1"/>
        <v>0</v>
      </c>
      <c r="I8" s="58">
        <f t="shared" si="1"/>
        <v>0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/>
      <c r="B10" s="52"/>
      <c r="C10" s="60"/>
      <c r="D10" s="61"/>
      <c r="E10" s="61"/>
      <c r="F10" s="61"/>
      <c r="G10" s="61"/>
      <c r="H10" s="61"/>
      <c r="I10" s="61"/>
      <c r="J10" s="60"/>
      <c r="K10" s="61"/>
      <c r="L10" s="61"/>
    </row>
    <row r="11" spans="1:14">
      <c r="A11" s="51"/>
      <c r="B11" s="52"/>
      <c r="C11" s="60"/>
      <c r="D11" s="61"/>
      <c r="E11" s="61"/>
      <c r="F11" s="61"/>
      <c r="G11" s="61"/>
      <c r="H11" s="61"/>
      <c r="I11" s="61"/>
      <c r="J11" s="60"/>
      <c r="K11" s="61"/>
      <c r="L11" s="61"/>
    </row>
    <row r="12" spans="1:14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4" s="33" customFormat="1">
      <c r="A13" s="62" t="s">
        <v>56</v>
      </c>
      <c r="B13" s="63">
        <f>COUNT(A10:A12)</f>
        <v>0</v>
      </c>
      <c r="C13" s="64" t="s">
        <v>0</v>
      </c>
      <c r="D13" s="65">
        <f t="shared" ref="D13:I13" si="2">SUM(D10:D12)</f>
        <v>0</v>
      </c>
      <c r="E13" s="65">
        <f t="shared" si="2"/>
        <v>0</v>
      </c>
      <c r="F13" s="65">
        <f t="shared" si="2"/>
        <v>0</v>
      </c>
      <c r="G13" s="65">
        <f t="shared" si="2"/>
        <v>0</v>
      </c>
      <c r="H13" s="65">
        <f t="shared" si="2"/>
        <v>0</v>
      </c>
      <c r="I13" s="65">
        <f t="shared" si="2"/>
        <v>0</v>
      </c>
      <c r="J13" s="64"/>
      <c r="K13" s="65"/>
      <c r="L13" s="65"/>
    </row>
    <row r="14" spans="1:14">
      <c r="A14" s="48" t="s">
        <v>70</v>
      </c>
      <c r="B14" s="49"/>
      <c r="C14" s="50"/>
      <c r="D14" s="49"/>
      <c r="E14" s="49"/>
      <c r="F14" s="49"/>
      <c r="G14" s="49"/>
      <c r="H14" s="49"/>
      <c r="I14" s="49"/>
      <c r="J14" s="50"/>
      <c r="K14" s="49"/>
      <c r="L14" s="49"/>
    </row>
    <row r="15" spans="1:14">
      <c r="A15" s="51">
        <v>1</v>
      </c>
      <c r="B15" s="52" t="e">
        <f>#REF!</f>
        <v>#REF!</v>
      </c>
      <c r="C15" s="60" t="e">
        <f>#REF!</f>
        <v>#REF!</v>
      </c>
      <c r="D15" s="61" t="e">
        <f>#REF!</f>
        <v>#REF!</v>
      </c>
      <c r="E15" s="61" t="e">
        <f>#REF!</f>
        <v>#REF!</v>
      </c>
      <c r="F15" s="61" t="e">
        <f>#REF!</f>
        <v>#REF!</v>
      </c>
      <c r="G15" s="61" t="e">
        <f>#REF!</f>
        <v>#REF!</v>
      </c>
      <c r="H15" s="61" t="e">
        <f>#REF!</f>
        <v>#REF!</v>
      </c>
      <c r="I15" s="61" t="e">
        <f>#REF!</f>
        <v>#REF!</v>
      </c>
      <c r="J15" s="60" t="e">
        <f>#REF!</f>
        <v>#REF!</v>
      </c>
      <c r="K15" s="60" t="e">
        <f>#REF!</f>
        <v>#REF!</v>
      </c>
      <c r="L15" s="60" t="e">
        <f>#REF!</f>
        <v>#REF!</v>
      </c>
      <c r="M15" s="41" t="e">
        <f>#REF!</f>
        <v>#REF!</v>
      </c>
      <c r="N15" s="41" t="e">
        <f>#REF!</f>
        <v>#REF!</v>
      </c>
    </row>
    <row r="16" spans="1:14">
      <c r="A16" s="51">
        <v>12</v>
      </c>
      <c r="B16" s="52" t="e">
        <f>#REF!</f>
        <v>#REF!</v>
      </c>
      <c r="C16" s="60" t="e">
        <f>#REF!</f>
        <v>#REF!</v>
      </c>
      <c r="D16" s="61" t="e">
        <f>#REF!</f>
        <v>#REF!</v>
      </c>
      <c r="E16" s="61" t="e">
        <f>#REF!</f>
        <v>#REF!</v>
      </c>
      <c r="F16" s="61" t="e">
        <f>#REF!</f>
        <v>#REF!</v>
      </c>
      <c r="G16" s="61" t="e">
        <f>#REF!</f>
        <v>#REF!</v>
      </c>
      <c r="H16" s="61" t="e">
        <f>#REF!</f>
        <v>#REF!</v>
      </c>
      <c r="I16" s="61" t="e">
        <f>#REF!</f>
        <v>#REF!</v>
      </c>
      <c r="J16" s="60" t="e">
        <f>#REF!</f>
        <v>#REF!</v>
      </c>
      <c r="K16" s="61" t="e">
        <f>#REF!</f>
        <v>#REF!</v>
      </c>
      <c r="L16" s="61" t="e">
        <f>#REF!</f>
        <v>#REF!</v>
      </c>
      <c r="M16" s="41" t="e">
        <f>#REF!</f>
        <v>#REF!</v>
      </c>
      <c r="N16" s="41" t="e">
        <f>#REF!</f>
        <v>#REF!</v>
      </c>
    </row>
    <row r="17" spans="1:12">
      <c r="A17" s="51"/>
      <c r="B17" s="52"/>
      <c r="C17" s="60"/>
      <c r="D17" s="61"/>
      <c r="E17" s="61"/>
      <c r="F17" s="61"/>
      <c r="G17" s="61"/>
      <c r="H17" s="61"/>
      <c r="I17" s="61"/>
      <c r="J17" s="60"/>
      <c r="K17" s="66"/>
      <c r="L17" s="61"/>
    </row>
    <row r="18" spans="1:12" s="33" customFormat="1">
      <c r="A18" s="56" t="s">
        <v>56</v>
      </c>
      <c r="B18" s="56">
        <f>COUNT(A15:A17)</f>
        <v>2</v>
      </c>
      <c r="C18" s="57" t="s">
        <v>0</v>
      </c>
      <c r="D18" s="59" t="e">
        <f t="shared" ref="D18:I18" si="3">SUM(D15:D17)</f>
        <v>#REF!</v>
      </c>
      <c r="E18" s="59" t="e">
        <f t="shared" si="3"/>
        <v>#REF!</v>
      </c>
      <c r="F18" s="59" t="e">
        <f t="shared" si="3"/>
        <v>#REF!</v>
      </c>
      <c r="G18" s="59" t="e">
        <f t="shared" si="3"/>
        <v>#REF!</v>
      </c>
      <c r="H18" s="59" t="e">
        <f t="shared" si="3"/>
        <v>#REF!</v>
      </c>
      <c r="I18" s="59" t="e">
        <f t="shared" si="3"/>
        <v>#REF!</v>
      </c>
      <c r="J18" s="57"/>
      <c r="K18" s="59"/>
      <c r="L18" s="59"/>
    </row>
    <row r="19" spans="1:12" hidden="1">
      <c r="B19" s="68" t="s">
        <v>27</v>
      </c>
      <c r="C19" s="69"/>
      <c r="D19" s="70"/>
      <c r="E19" s="70"/>
      <c r="F19" s="70"/>
      <c r="G19" s="70"/>
      <c r="H19" s="70"/>
      <c r="I19" s="70"/>
      <c r="J19" s="69"/>
      <c r="K19" s="70"/>
      <c r="L19" s="70"/>
    </row>
    <row r="20" spans="1:12" hidden="1">
      <c r="B20" s="61"/>
      <c r="C20" s="60"/>
      <c r="D20" s="61"/>
      <c r="E20" s="61"/>
      <c r="F20" s="61"/>
      <c r="G20" s="61"/>
      <c r="H20" s="61"/>
      <c r="I20" s="61"/>
      <c r="J20" s="60"/>
      <c r="K20" s="61"/>
      <c r="L20" s="61"/>
    </row>
    <row r="21" spans="1:12" s="33" customFormat="1" hidden="1">
      <c r="A21" s="71"/>
      <c r="B21" s="72" t="s">
        <v>105</v>
      </c>
      <c r="C21" s="57"/>
      <c r="D21" s="59">
        <f t="shared" ref="D21:I21" si="4">SUM(D20:D20)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7"/>
      <c r="K21" s="59"/>
      <c r="L21" s="59"/>
    </row>
    <row r="22" spans="1:12" hidden="1">
      <c r="B22" s="73" t="s">
        <v>28</v>
      </c>
      <c r="C22" s="50"/>
      <c r="D22" s="49"/>
      <c r="E22" s="49"/>
      <c r="F22" s="49"/>
      <c r="G22" s="49"/>
      <c r="H22" s="49"/>
      <c r="I22" s="49"/>
      <c r="J22" s="50"/>
      <c r="K22" s="49"/>
      <c r="L22" s="49"/>
    </row>
    <row r="23" spans="1:12" hidden="1">
      <c r="B23" s="61"/>
      <c r="C23" s="60"/>
      <c r="D23" s="61"/>
      <c r="E23" s="61"/>
      <c r="F23" s="61"/>
      <c r="G23" s="61"/>
      <c r="H23" s="61"/>
      <c r="I23" s="61"/>
      <c r="J23" s="60"/>
      <c r="K23" s="61"/>
      <c r="L23" s="61"/>
    </row>
    <row r="24" spans="1:12" s="33" customFormat="1" hidden="1">
      <c r="A24" s="71"/>
      <c r="B24" s="72" t="s">
        <v>106</v>
      </c>
      <c r="C24" s="57"/>
      <c r="D24" s="59">
        <f t="shared" ref="D24:I24" si="5">SUM(D23:D23)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7"/>
      <c r="K24" s="59"/>
      <c r="L24" s="59"/>
    </row>
    <row r="25" spans="1:12">
      <c r="A25" s="48" t="s">
        <v>27</v>
      </c>
      <c r="B25" s="49"/>
      <c r="C25" s="50"/>
      <c r="D25" s="49"/>
      <c r="E25" s="49"/>
      <c r="F25" s="49"/>
      <c r="G25" s="49"/>
      <c r="H25" s="49"/>
      <c r="I25" s="49"/>
      <c r="J25" s="50"/>
      <c r="K25" s="49"/>
      <c r="L25" s="49"/>
    </row>
    <row r="26" spans="1:12">
      <c r="A26" s="51"/>
      <c r="B26" s="52"/>
      <c r="C26" s="60"/>
      <c r="D26" s="61"/>
      <c r="E26" s="61"/>
      <c r="F26" s="61"/>
      <c r="G26" s="61"/>
      <c r="H26" s="61"/>
      <c r="I26" s="61"/>
      <c r="J26" s="60"/>
      <c r="K26" s="60"/>
      <c r="L26" s="61"/>
    </row>
    <row r="27" spans="1:12">
      <c r="A27" s="51"/>
      <c r="B27" s="52"/>
      <c r="C27" s="60"/>
      <c r="D27" s="61"/>
      <c r="E27" s="61"/>
      <c r="F27" s="61"/>
      <c r="G27" s="61"/>
      <c r="H27" s="61"/>
      <c r="I27" s="61"/>
      <c r="J27" s="60"/>
      <c r="K27" s="60"/>
      <c r="L27" s="61"/>
    </row>
    <row r="28" spans="1:12">
      <c r="A28" s="51"/>
      <c r="B28" s="52"/>
      <c r="C28" s="60"/>
      <c r="D28" s="61"/>
      <c r="E28" s="61"/>
      <c r="F28" s="61"/>
      <c r="G28" s="61"/>
      <c r="H28" s="61"/>
      <c r="I28" s="61"/>
      <c r="J28" s="60"/>
      <c r="K28" s="60"/>
      <c r="L28" s="61"/>
    </row>
    <row r="29" spans="1:12" s="33" customFormat="1">
      <c r="A29" s="62" t="s">
        <v>56</v>
      </c>
      <c r="B29" s="56">
        <f>COUNT(A26:A28)</f>
        <v>0</v>
      </c>
      <c r="C29" s="57" t="s">
        <v>0</v>
      </c>
      <c r="D29" s="59">
        <f t="shared" ref="D29:I29" si="6">SUM(D26:D28)</f>
        <v>0</v>
      </c>
      <c r="E29" s="59">
        <f t="shared" si="6"/>
        <v>0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0</v>
      </c>
      <c r="J29" s="57"/>
      <c r="K29" s="59"/>
      <c r="L29" s="59"/>
    </row>
    <row r="30" spans="1:12" hidden="1">
      <c r="B30" s="61"/>
      <c r="C30" s="60"/>
      <c r="D30" s="61"/>
      <c r="E30" s="61"/>
      <c r="F30" s="61"/>
      <c r="G30" s="61"/>
      <c r="H30" s="61"/>
      <c r="I30" s="61"/>
      <c r="J30" s="60"/>
      <c r="K30" s="61"/>
      <c r="L30" s="61"/>
    </row>
    <row r="31" spans="1:12" hidden="1">
      <c r="B31" s="72" t="s">
        <v>107</v>
      </c>
      <c r="C31" s="57"/>
      <c r="D31" s="59">
        <f t="shared" ref="D31:I31" si="7">SUM(D30:D30)</f>
        <v>0</v>
      </c>
      <c r="E31" s="59">
        <f t="shared" si="7"/>
        <v>0</v>
      </c>
      <c r="F31" s="59">
        <f t="shared" si="7"/>
        <v>0</v>
      </c>
      <c r="G31" s="59">
        <f t="shared" si="7"/>
        <v>0</v>
      </c>
      <c r="H31" s="59">
        <f t="shared" si="7"/>
        <v>0</v>
      </c>
      <c r="I31" s="59">
        <f t="shared" si="7"/>
        <v>0</v>
      </c>
      <c r="J31" s="57"/>
      <c r="K31" s="59"/>
      <c r="L31" s="59"/>
    </row>
    <row r="32" spans="1:12" hidden="1">
      <c r="B32" s="74"/>
      <c r="C32" s="50"/>
      <c r="D32" s="49"/>
      <c r="E32" s="49"/>
      <c r="F32" s="49"/>
      <c r="G32" s="49"/>
      <c r="H32" s="49"/>
      <c r="I32" s="49"/>
      <c r="J32" s="50"/>
      <c r="K32" s="49"/>
      <c r="L32" s="49"/>
    </row>
    <row r="33" spans="1:15" hidden="1">
      <c r="B33" s="61"/>
      <c r="C33" s="60"/>
      <c r="D33" s="61"/>
      <c r="E33" s="61"/>
      <c r="F33" s="61"/>
      <c r="G33" s="61"/>
      <c r="H33" s="61"/>
      <c r="I33" s="61"/>
      <c r="J33" s="60"/>
      <c r="K33" s="61"/>
      <c r="L33" s="61"/>
    </row>
    <row r="34" spans="1:15" hidden="1">
      <c r="B34" s="72" t="s">
        <v>108</v>
      </c>
      <c r="C34" s="57"/>
      <c r="D34" s="59">
        <f t="shared" ref="D34:I34" si="8">SUM(D33:D33)</f>
        <v>0</v>
      </c>
      <c r="E34" s="59">
        <f t="shared" si="8"/>
        <v>0</v>
      </c>
      <c r="F34" s="59">
        <f t="shared" si="8"/>
        <v>0</v>
      </c>
      <c r="G34" s="59">
        <f t="shared" si="8"/>
        <v>0</v>
      </c>
      <c r="H34" s="59">
        <f t="shared" si="8"/>
        <v>0</v>
      </c>
      <c r="I34" s="59">
        <f t="shared" si="8"/>
        <v>0</v>
      </c>
      <c r="J34" s="57"/>
      <c r="K34" s="59"/>
      <c r="L34" s="59"/>
    </row>
    <row r="35" spans="1:15">
      <c r="A35" s="48" t="s">
        <v>28</v>
      </c>
      <c r="B35" s="49"/>
      <c r="C35" s="50"/>
      <c r="D35" s="49"/>
      <c r="E35" s="49"/>
      <c r="F35" s="49"/>
      <c r="G35" s="49"/>
      <c r="H35" s="49"/>
      <c r="I35" s="49"/>
      <c r="J35" s="50"/>
      <c r="K35" s="49"/>
      <c r="L35" s="49"/>
    </row>
    <row r="36" spans="1:15">
      <c r="A36" s="51"/>
      <c r="B36" s="52"/>
      <c r="C36" s="60"/>
      <c r="D36" s="61"/>
      <c r="E36" s="61"/>
      <c r="F36" s="61"/>
      <c r="G36" s="61"/>
      <c r="H36" s="61"/>
      <c r="I36" s="61"/>
      <c r="J36" s="60"/>
      <c r="K36" s="61"/>
      <c r="L36" s="61"/>
    </row>
    <row r="37" spans="1:15">
      <c r="A37" s="51"/>
      <c r="B37" s="52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5">
      <c r="A38" s="51"/>
      <c r="B38" s="52"/>
      <c r="C38" s="60"/>
      <c r="D38" s="61"/>
      <c r="E38" s="61"/>
      <c r="F38" s="61"/>
      <c r="G38" s="61"/>
      <c r="H38" s="61"/>
      <c r="I38" s="61"/>
      <c r="J38" s="60"/>
      <c r="K38" s="61"/>
      <c r="L38" s="61"/>
    </row>
    <row r="39" spans="1:15">
      <c r="A39" s="51"/>
      <c r="B39" s="52"/>
      <c r="C39" s="60"/>
      <c r="D39" s="61"/>
      <c r="E39" s="61"/>
      <c r="F39" s="61"/>
      <c r="G39" s="61"/>
      <c r="H39" s="61"/>
      <c r="I39" s="61"/>
      <c r="J39" s="60"/>
      <c r="K39" s="61"/>
      <c r="L39" s="61"/>
    </row>
    <row r="40" spans="1:15" s="33" customFormat="1">
      <c r="A40" s="62" t="s">
        <v>56</v>
      </c>
      <c r="B40" s="56">
        <f>COUNT(A36:A39)</f>
        <v>0</v>
      </c>
      <c r="C40" s="57" t="s">
        <v>0</v>
      </c>
      <c r="D40" s="59">
        <f t="shared" ref="D40:I40" si="9">SUM(D36:D39)</f>
        <v>0</v>
      </c>
      <c r="E40" s="59">
        <f t="shared" si="9"/>
        <v>0</v>
      </c>
      <c r="F40" s="59">
        <f t="shared" si="9"/>
        <v>0</v>
      </c>
      <c r="G40" s="59">
        <f t="shared" si="9"/>
        <v>0</v>
      </c>
      <c r="H40" s="59">
        <f t="shared" si="9"/>
        <v>0</v>
      </c>
      <c r="I40" s="59">
        <f t="shared" si="9"/>
        <v>0</v>
      </c>
      <c r="J40" s="57"/>
      <c r="K40" s="59"/>
      <c r="L40" s="59"/>
    </row>
    <row r="41" spans="1:15" hidden="1">
      <c r="B41" s="61"/>
      <c r="C41" s="60"/>
      <c r="D41" s="61"/>
      <c r="E41" s="61"/>
      <c r="F41" s="61"/>
      <c r="G41" s="61"/>
      <c r="H41" s="61"/>
      <c r="I41" s="61"/>
      <c r="J41" s="60"/>
      <c r="K41" s="61"/>
      <c r="L41" s="61"/>
    </row>
    <row r="42" spans="1:15" hidden="1">
      <c r="B42" s="72" t="s">
        <v>109</v>
      </c>
      <c r="C42" s="57"/>
      <c r="D42" s="59">
        <f t="shared" ref="D42:I42" si="10">SUM(D41:D41)</f>
        <v>0</v>
      </c>
      <c r="E42" s="59">
        <f t="shared" si="10"/>
        <v>0</v>
      </c>
      <c r="F42" s="59">
        <f t="shared" si="10"/>
        <v>0</v>
      </c>
      <c r="G42" s="59">
        <f t="shared" si="10"/>
        <v>0</v>
      </c>
      <c r="H42" s="59">
        <f t="shared" si="10"/>
        <v>0</v>
      </c>
      <c r="I42" s="59">
        <f t="shared" si="10"/>
        <v>0</v>
      </c>
      <c r="J42" s="57"/>
      <c r="K42" s="59"/>
      <c r="L42" s="59"/>
    </row>
    <row r="43" spans="1:15">
      <c r="A43" s="48" t="s">
        <v>29</v>
      </c>
      <c r="B43" s="49"/>
      <c r="C43" s="50"/>
      <c r="D43" s="49"/>
      <c r="E43" s="49"/>
      <c r="F43" s="49"/>
      <c r="G43" s="49"/>
      <c r="H43" s="49"/>
      <c r="I43" s="49"/>
      <c r="J43" s="50"/>
      <c r="K43" s="49"/>
      <c r="L43" s="49"/>
    </row>
    <row r="44" spans="1:15">
      <c r="A44" s="51">
        <v>1</v>
      </c>
      <c r="B44" s="61" t="e">
        <f>'ยุทธศาสตร์ที่ 6'!#REF!</f>
        <v>#REF!</v>
      </c>
      <c r="C44" s="60" t="e">
        <f>'ยุทธศาสตร์ที่ 6'!#REF!</f>
        <v>#REF!</v>
      </c>
      <c r="D44" s="61" t="e">
        <f>'ยุทธศาสตร์ที่ 6'!#REF!</f>
        <v>#REF!</v>
      </c>
      <c r="E44" s="61" t="e">
        <f>'ยุทธศาสตร์ที่ 6'!#REF!</f>
        <v>#REF!</v>
      </c>
      <c r="F44" s="61" t="e">
        <f>'ยุทธศาสตร์ที่ 6'!#REF!</f>
        <v>#REF!</v>
      </c>
      <c r="G44" s="61" t="e">
        <f>'ยุทธศาสตร์ที่ 6'!#REF!</f>
        <v>#REF!</v>
      </c>
      <c r="H44" s="61" t="e">
        <f>'ยุทธศาสตร์ที่ 6'!#REF!</f>
        <v>#REF!</v>
      </c>
      <c r="I44" s="61" t="e">
        <f>'ยุทธศาสตร์ที่ 6'!#REF!</f>
        <v>#REF!</v>
      </c>
      <c r="J44" s="60" t="e">
        <f>'ยุทธศาสตร์ที่ 6'!#REF!</f>
        <v>#REF!</v>
      </c>
      <c r="K44" s="60" t="e">
        <f>'ยุทธศาสตร์ที่ 6'!#REF!</f>
        <v>#REF!</v>
      </c>
      <c r="L44" s="61" t="e">
        <f>'ยุทธศาสตร์ที่ 6'!#REF!</f>
        <v>#REF!</v>
      </c>
      <c r="M44" s="41" t="e">
        <f>'ยุทธศาสตร์ที่ 6'!#REF!</f>
        <v>#REF!</v>
      </c>
      <c r="N44" s="41" t="e">
        <f>'ยุทธศาสตร์ที่ 6'!#REF!</f>
        <v>#REF!</v>
      </c>
      <c r="O44" s="41" t="e">
        <f>'ยุทธศาสตร์ที่ 6'!#REF!</f>
        <v>#REF!</v>
      </c>
    </row>
    <row r="45" spans="1:15">
      <c r="A45" s="51"/>
      <c r="B45" s="61"/>
      <c r="C45" s="60"/>
      <c r="D45" s="61"/>
      <c r="E45" s="61"/>
      <c r="F45" s="61"/>
      <c r="G45" s="61"/>
      <c r="H45" s="61"/>
      <c r="I45" s="61"/>
      <c r="J45" s="60"/>
      <c r="K45" s="60"/>
      <c r="L45" s="61"/>
    </row>
    <row r="46" spans="1:15" s="33" customFormat="1">
      <c r="A46" s="56" t="s">
        <v>56</v>
      </c>
      <c r="B46" s="56">
        <f>COUNT(A44:A45)</f>
        <v>1</v>
      </c>
      <c r="C46" s="57" t="s">
        <v>0</v>
      </c>
      <c r="D46" s="59" t="e">
        <f t="shared" ref="D46:I46" si="11">SUM(D44:D45)</f>
        <v>#REF!</v>
      </c>
      <c r="E46" s="59" t="e">
        <f t="shared" si="11"/>
        <v>#REF!</v>
      </c>
      <c r="F46" s="59" t="e">
        <f t="shared" si="11"/>
        <v>#REF!</v>
      </c>
      <c r="G46" s="59" t="e">
        <f t="shared" si="11"/>
        <v>#REF!</v>
      </c>
      <c r="H46" s="59" t="e">
        <f t="shared" si="11"/>
        <v>#REF!</v>
      </c>
      <c r="I46" s="59" t="e">
        <f t="shared" si="11"/>
        <v>#REF!</v>
      </c>
      <c r="J46" s="57"/>
      <c r="K46" s="59"/>
      <c r="L46" s="59"/>
    </row>
    <row r="57" spans="1:10">
      <c r="A57" s="41"/>
    </row>
    <row r="62" spans="1:10">
      <c r="A62" s="41"/>
      <c r="C62" s="41"/>
      <c r="J62" s="41"/>
    </row>
    <row r="64" spans="1:10">
      <c r="A64" s="41"/>
      <c r="C64" s="41"/>
      <c r="J64" s="41"/>
    </row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64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2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2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2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2" s="33" customFormat="1">
      <c r="A4" s="42"/>
      <c r="B4" s="43"/>
      <c r="C4" s="44">
        <f>B10+B16+B20+B29+B39+B46</f>
        <v>1</v>
      </c>
      <c r="D4" s="45" t="e">
        <f t="shared" ref="D4:I4" si="0">D10+D16+D20+D29+D39+D46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2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2">
      <c r="A6" s="51"/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2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2">
      <c r="A8" s="51"/>
      <c r="B8" s="52"/>
      <c r="C8" s="52"/>
      <c r="D8" s="53"/>
      <c r="E8" s="53"/>
      <c r="F8" s="53"/>
      <c r="G8" s="54"/>
      <c r="H8" s="54"/>
      <c r="I8" s="54"/>
      <c r="J8" s="52"/>
      <c r="K8" s="55"/>
      <c r="L8" s="55"/>
    </row>
    <row r="9" spans="1:12">
      <c r="A9" s="51"/>
      <c r="B9" s="52"/>
      <c r="C9" s="52"/>
      <c r="D9" s="53"/>
      <c r="E9" s="53"/>
      <c r="F9" s="53"/>
      <c r="G9" s="54"/>
      <c r="H9" s="54"/>
      <c r="I9" s="54"/>
      <c r="J9" s="52"/>
      <c r="K9" s="55"/>
      <c r="L9" s="55"/>
    </row>
    <row r="10" spans="1:12" s="33" customFormat="1">
      <c r="A10" s="56" t="s">
        <v>56</v>
      </c>
      <c r="B10" s="56">
        <f>COUNT(A6:A9)</f>
        <v>0</v>
      </c>
      <c r="C10" s="57" t="s">
        <v>0</v>
      </c>
      <c r="D10" s="58">
        <f t="shared" ref="D10:I10" si="1">SUM(D6:D9)</f>
        <v>0</v>
      </c>
      <c r="E10" s="58">
        <f t="shared" si="1"/>
        <v>0</v>
      </c>
      <c r="F10" s="58">
        <f t="shared" si="1"/>
        <v>0</v>
      </c>
      <c r="G10" s="58">
        <f t="shared" si="1"/>
        <v>0</v>
      </c>
      <c r="H10" s="58">
        <f t="shared" si="1"/>
        <v>0</v>
      </c>
      <c r="I10" s="58">
        <f t="shared" si="1"/>
        <v>0</v>
      </c>
      <c r="J10" s="57"/>
      <c r="K10" s="59"/>
      <c r="L10" s="59"/>
    </row>
    <row r="11" spans="1:12">
      <c r="A11" s="48" t="s">
        <v>25</v>
      </c>
      <c r="B11" s="49"/>
      <c r="C11" s="50"/>
      <c r="D11" s="49"/>
      <c r="E11" s="49"/>
      <c r="F11" s="49"/>
      <c r="G11" s="49"/>
      <c r="H11" s="49"/>
      <c r="I11" s="49"/>
      <c r="J11" s="50"/>
      <c r="K11" s="49"/>
      <c r="L11" s="49"/>
    </row>
    <row r="12" spans="1:12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2">
      <c r="A13" s="51"/>
      <c r="B13" s="52"/>
      <c r="C13" s="60"/>
      <c r="D13" s="61"/>
      <c r="E13" s="61"/>
      <c r="F13" s="61"/>
      <c r="G13" s="61"/>
      <c r="H13" s="61"/>
      <c r="I13" s="61"/>
      <c r="J13" s="60"/>
      <c r="K13" s="61"/>
      <c r="L13" s="61"/>
    </row>
    <row r="14" spans="1:12">
      <c r="A14" s="51"/>
      <c r="B14" s="52"/>
      <c r="C14" s="60"/>
      <c r="D14" s="61"/>
      <c r="E14" s="61"/>
      <c r="F14" s="61"/>
      <c r="G14" s="61"/>
      <c r="H14" s="61"/>
      <c r="I14" s="61"/>
      <c r="J14" s="60"/>
      <c r="K14" s="61"/>
      <c r="L14" s="61"/>
    </row>
    <row r="15" spans="1:12">
      <c r="A15" s="51"/>
      <c r="B15" s="52"/>
      <c r="C15" s="60"/>
      <c r="D15" s="61"/>
      <c r="E15" s="61"/>
      <c r="F15" s="61"/>
      <c r="G15" s="61"/>
      <c r="H15" s="61"/>
      <c r="I15" s="61"/>
      <c r="J15" s="60"/>
      <c r="K15" s="61"/>
      <c r="L15" s="61"/>
    </row>
    <row r="16" spans="1:12" s="33" customFormat="1">
      <c r="A16" s="62" t="s">
        <v>56</v>
      </c>
      <c r="B16" s="63">
        <f>COUNT(A12:A15)</f>
        <v>0</v>
      </c>
      <c r="C16" s="64" t="s">
        <v>0</v>
      </c>
      <c r="D16" s="65">
        <f t="shared" ref="D16:I16" si="2">SUM(D12:D15)</f>
        <v>0</v>
      </c>
      <c r="E16" s="65">
        <f t="shared" si="2"/>
        <v>0</v>
      </c>
      <c r="F16" s="65">
        <f t="shared" si="2"/>
        <v>0</v>
      </c>
      <c r="G16" s="65">
        <f t="shared" si="2"/>
        <v>0</v>
      </c>
      <c r="H16" s="65">
        <f t="shared" si="2"/>
        <v>0</v>
      </c>
      <c r="I16" s="65">
        <f t="shared" si="2"/>
        <v>0</v>
      </c>
      <c r="J16" s="64"/>
      <c r="K16" s="65"/>
      <c r="L16" s="65"/>
    </row>
    <row r="17" spans="1:14">
      <c r="A17" s="48" t="s">
        <v>70</v>
      </c>
      <c r="B17" s="49"/>
      <c r="C17" s="50"/>
      <c r="D17" s="49"/>
      <c r="E17" s="49"/>
      <c r="F17" s="49"/>
      <c r="G17" s="49"/>
      <c r="H17" s="49"/>
      <c r="I17" s="49"/>
      <c r="J17" s="50"/>
      <c r="K17" s="49"/>
      <c r="L17" s="49"/>
    </row>
    <row r="18" spans="1:14">
      <c r="A18" s="51">
        <v>25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6" t="e">
        <f>#REF!</f>
        <v>#REF!</v>
      </c>
      <c r="L18" s="61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/>
      <c r="B19" s="52"/>
      <c r="C19" s="60"/>
      <c r="D19" s="61"/>
      <c r="E19" s="61"/>
      <c r="F19" s="61"/>
      <c r="G19" s="61"/>
      <c r="H19" s="61"/>
      <c r="I19" s="61"/>
      <c r="J19" s="60"/>
      <c r="K19" s="66"/>
      <c r="L19" s="61"/>
    </row>
    <row r="20" spans="1:14" s="33" customFormat="1">
      <c r="A20" s="56" t="s">
        <v>56</v>
      </c>
      <c r="B20" s="56">
        <f>COUNT(A18:A19)</f>
        <v>1</v>
      </c>
      <c r="C20" s="57" t="s">
        <v>0</v>
      </c>
      <c r="D20" s="59" t="e">
        <f t="shared" ref="D20:I20" si="3">SUM(D18:D19)</f>
        <v>#REF!</v>
      </c>
      <c r="E20" s="59" t="e">
        <f t="shared" si="3"/>
        <v>#REF!</v>
      </c>
      <c r="F20" s="59" t="e">
        <f t="shared" si="3"/>
        <v>#REF!</v>
      </c>
      <c r="G20" s="59" t="e">
        <f t="shared" si="3"/>
        <v>#REF!</v>
      </c>
      <c r="H20" s="59" t="e">
        <f t="shared" si="3"/>
        <v>#REF!</v>
      </c>
      <c r="I20" s="59" t="e">
        <f t="shared" si="3"/>
        <v>#REF!</v>
      </c>
      <c r="J20" s="57"/>
      <c r="K20" s="59"/>
      <c r="L20" s="59"/>
    </row>
    <row r="21" spans="1:14" hidden="1">
      <c r="B21" s="68" t="s">
        <v>27</v>
      </c>
      <c r="C21" s="69"/>
      <c r="D21" s="70"/>
      <c r="E21" s="70"/>
      <c r="F21" s="70"/>
      <c r="G21" s="70"/>
      <c r="H21" s="70"/>
      <c r="I21" s="70"/>
      <c r="J21" s="69"/>
      <c r="K21" s="70"/>
      <c r="L21" s="70"/>
    </row>
    <row r="22" spans="1:14" hidden="1">
      <c r="B22" s="61"/>
      <c r="C22" s="60"/>
      <c r="D22" s="61"/>
      <c r="E22" s="61"/>
      <c r="F22" s="61"/>
      <c r="G22" s="61"/>
      <c r="H22" s="61"/>
      <c r="I22" s="61"/>
      <c r="J22" s="60"/>
      <c r="K22" s="61"/>
      <c r="L22" s="61"/>
    </row>
    <row r="23" spans="1:14" s="33" customFormat="1" hidden="1">
      <c r="A23" s="71"/>
      <c r="B23" s="72" t="s">
        <v>105</v>
      </c>
      <c r="C23" s="57"/>
      <c r="D23" s="59">
        <f t="shared" ref="D23:I23" si="4">SUM(D22:D22)</f>
        <v>0</v>
      </c>
      <c r="E23" s="59">
        <f t="shared" si="4"/>
        <v>0</v>
      </c>
      <c r="F23" s="59">
        <f t="shared" si="4"/>
        <v>0</v>
      </c>
      <c r="G23" s="59">
        <f t="shared" si="4"/>
        <v>0</v>
      </c>
      <c r="H23" s="59">
        <f t="shared" si="4"/>
        <v>0</v>
      </c>
      <c r="I23" s="59">
        <f t="shared" si="4"/>
        <v>0</v>
      </c>
      <c r="J23" s="57"/>
      <c r="K23" s="59"/>
      <c r="L23" s="59"/>
    </row>
    <row r="24" spans="1:14" hidden="1">
      <c r="B24" s="73" t="s">
        <v>28</v>
      </c>
      <c r="C24" s="50"/>
      <c r="D24" s="49"/>
      <c r="E24" s="49"/>
      <c r="F24" s="49"/>
      <c r="G24" s="49"/>
      <c r="H24" s="49"/>
      <c r="I24" s="49"/>
      <c r="J24" s="50"/>
      <c r="K24" s="49"/>
      <c r="L24" s="49"/>
    </row>
    <row r="25" spans="1:14" hidden="1">
      <c r="B25" s="61"/>
      <c r="C25" s="60"/>
      <c r="D25" s="61"/>
      <c r="E25" s="61"/>
      <c r="F25" s="61"/>
      <c r="G25" s="61"/>
      <c r="H25" s="61"/>
      <c r="I25" s="61"/>
      <c r="J25" s="60"/>
      <c r="K25" s="61"/>
      <c r="L25" s="61"/>
    </row>
    <row r="26" spans="1:14" s="33" customFormat="1" hidden="1">
      <c r="A26" s="71"/>
      <c r="B26" s="72" t="s">
        <v>106</v>
      </c>
      <c r="C26" s="57"/>
      <c r="D26" s="59">
        <f t="shared" ref="D26:I26" si="5">SUM(D25:D25)</f>
        <v>0</v>
      </c>
      <c r="E26" s="59">
        <f t="shared" si="5"/>
        <v>0</v>
      </c>
      <c r="F26" s="59">
        <f t="shared" si="5"/>
        <v>0</v>
      </c>
      <c r="G26" s="59">
        <f t="shared" si="5"/>
        <v>0</v>
      </c>
      <c r="H26" s="59">
        <f t="shared" si="5"/>
        <v>0</v>
      </c>
      <c r="I26" s="59">
        <f t="shared" si="5"/>
        <v>0</v>
      </c>
      <c r="J26" s="57"/>
      <c r="K26" s="59"/>
      <c r="L26" s="59"/>
    </row>
    <row r="27" spans="1:14">
      <c r="A27" s="48" t="s">
        <v>27</v>
      </c>
      <c r="B27" s="49"/>
      <c r="C27" s="50"/>
      <c r="D27" s="49"/>
      <c r="E27" s="49"/>
      <c r="F27" s="49"/>
      <c r="G27" s="49"/>
      <c r="H27" s="49"/>
      <c r="I27" s="49"/>
      <c r="J27" s="50"/>
      <c r="K27" s="49"/>
      <c r="L27" s="49"/>
    </row>
    <row r="28" spans="1:14">
      <c r="A28" s="51"/>
      <c r="B28" s="52"/>
      <c r="C28" s="60"/>
      <c r="D28" s="61"/>
      <c r="E28" s="61"/>
      <c r="F28" s="61"/>
      <c r="G28" s="61"/>
      <c r="H28" s="61"/>
      <c r="I28" s="61"/>
      <c r="J28" s="60"/>
      <c r="K28" s="60"/>
      <c r="L28" s="61"/>
    </row>
    <row r="29" spans="1:14" s="33" customFormat="1">
      <c r="A29" s="62" t="s">
        <v>56</v>
      </c>
      <c r="B29" s="56">
        <f>COUNT(A28:A28)</f>
        <v>0</v>
      </c>
      <c r="C29" s="57" t="s">
        <v>0</v>
      </c>
      <c r="D29" s="59">
        <f t="shared" ref="D29:I29" si="6">SUM(D28:D28)</f>
        <v>0</v>
      </c>
      <c r="E29" s="59">
        <f t="shared" si="6"/>
        <v>0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0</v>
      </c>
      <c r="J29" s="57"/>
      <c r="K29" s="59"/>
      <c r="L29" s="59"/>
    </row>
    <row r="30" spans="1:14" hidden="1">
      <c r="B30" s="61"/>
      <c r="C30" s="60"/>
      <c r="D30" s="61"/>
      <c r="E30" s="61"/>
      <c r="F30" s="61"/>
      <c r="G30" s="61"/>
      <c r="H30" s="61"/>
      <c r="I30" s="61"/>
      <c r="J30" s="60"/>
      <c r="K30" s="61"/>
      <c r="L30" s="61"/>
    </row>
    <row r="31" spans="1:14" hidden="1">
      <c r="B31" s="72" t="s">
        <v>107</v>
      </c>
      <c r="C31" s="57"/>
      <c r="D31" s="59">
        <f t="shared" ref="D31:I31" si="7">SUM(D30:D30)</f>
        <v>0</v>
      </c>
      <c r="E31" s="59">
        <f t="shared" si="7"/>
        <v>0</v>
      </c>
      <c r="F31" s="59">
        <f t="shared" si="7"/>
        <v>0</v>
      </c>
      <c r="G31" s="59">
        <f t="shared" si="7"/>
        <v>0</v>
      </c>
      <c r="H31" s="59">
        <f t="shared" si="7"/>
        <v>0</v>
      </c>
      <c r="I31" s="59">
        <f t="shared" si="7"/>
        <v>0</v>
      </c>
      <c r="J31" s="57"/>
      <c r="K31" s="59"/>
      <c r="L31" s="59"/>
    </row>
    <row r="32" spans="1:14" hidden="1">
      <c r="B32" s="74"/>
      <c r="C32" s="50"/>
      <c r="D32" s="49"/>
      <c r="E32" s="49"/>
      <c r="F32" s="49"/>
      <c r="G32" s="49"/>
      <c r="H32" s="49"/>
      <c r="I32" s="49"/>
      <c r="J32" s="50"/>
      <c r="K32" s="49"/>
      <c r="L32" s="49"/>
    </row>
    <row r="33" spans="1:12" hidden="1">
      <c r="B33" s="61"/>
      <c r="C33" s="60"/>
      <c r="D33" s="61"/>
      <c r="E33" s="61"/>
      <c r="F33" s="61"/>
      <c r="G33" s="61"/>
      <c r="H33" s="61"/>
      <c r="I33" s="61"/>
      <c r="J33" s="60"/>
      <c r="K33" s="61"/>
      <c r="L33" s="61"/>
    </row>
    <row r="34" spans="1:12" hidden="1">
      <c r="B34" s="72" t="s">
        <v>108</v>
      </c>
      <c r="C34" s="57"/>
      <c r="D34" s="59">
        <f t="shared" ref="D34:I34" si="8">SUM(D33:D33)</f>
        <v>0</v>
      </c>
      <c r="E34" s="59">
        <f t="shared" si="8"/>
        <v>0</v>
      </c>
      <c r="F34" s="59">
        <f t="shared" si="8"/>
        <v>0</v>
      </c>
      <c r="G34" s="59">
        <f t="shared" si="8"/>
        <v>0</v>
      </c>
      <c r="H34" s="59">
        <f t="shared" si="8"/>
        <v>0</v>
      </c>
      <c r="I34" s="59">
        <f t="shared" si="8"/>
        <v>0</v>
      </c>
      <c r="J34" s="57"/>
      <c r="K34" s="59"/>
      <c r="L34" s="59"/>
    </row>
    <row r="35" spans="1:12">
      <c r="A35" s="48" t="s">
        <v>28</v>
      </c>
      <c r="B35" s="49"/>
      <c r="C35" s="50"/>
      <c r="D35" s="49"/>
      <c r="E35" s="49"/>
      <c r="F35" s="49"/>
      <c r="G35" s="49"/>
      <c r="H35" s="49"/>
      <c r="I35" s="49"/>
      <c r="J35" s="50"/>
      <c r="K35" s="49"/>
      <c r="L35" s="49"/>
    </row>
    <row r="36" spans="1:12">
      <c r="A36" s="51"/>
      <c r="B36" s="52"/>
      <c r="C36" s="60"/>
      <c r="D36" s="61"/>
      <c r="E36" s="61"/>
      <c r="F36" s="61"/>
      <c r="G36" s="61"/>
      <c r="H36" s="61"/>
      <c r="I36" s="61"/>
      <c r="J36" s="60"/>
      <c r="K36" s="61"/>
      <c r="L36" s="61"/>
    </row>
    <row r="37" spans="1:12">
      <c r="A37" s="51"/>
      <c r="B37" s="52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2">
      <c r="A38" s="51"/>
      <c r="B38" s="52"/>
      <c r="C38" s="60"/>
      <c r="D38" s="61"/>
      <c r="E38" s="61"/>
      <c r="F38" s="61"/>
      <c r="G38" s="61"/>
      <c r="H38" s="61"/>
      <c r="I38" s="61"/>
      <c r="J38" s="60"/>
      <c r="K38" s="61"/>
      <c r="L38" s="61"/>
    </row>
    <row r="39" spans="1:12" s="33" customFormat="1">
      <c r="A39" s="62" t="s">
        <v>56</v>
      </c>
      <c r="B39" s="56">
        <f>COUNT(A36:A38)</f>
        <v>0</v>
      </c>
      <c r="C39" s="57" t="s">
        <v>0</v>
      </c>
      <c r="D39" s="59">
        <f t="shared" ref="D39:I39" si="9">SUM(D36:D38)</f>
        <v>0</v>
      </c>
      <c r="E39" s="59">
        <f t="shared" si="9"/>
        <v>0</v>
      </c>
      <c r="F39" s="59">
        <f t="shared" si="9"/>
        <v>0</v>
      </c>
      <c r="G39" s="59">
        <f t="shared" si="9"/>
        <v>0</v>
      </c>
      <c r="H39" s="59">
        <f t="shared" si="9"/>
        <v>0</v>
      </c>
      <c r="I39" s="59">
        <f t="shared" si="9"/>
        <v>0</v>
      </c>
      <c r="J39" s="57"/>
      <c r="K39" s="59"/>
      <c r="L39" s="59"/>
    </row>
    <row r="40" spans="1:12" hidden="1">
      <c r="B40" s="61"/>
      <c r="C40" s="60"/>
      <c r="D40" s="61"/>
      <c r="E40" s="61"/>
      <c r="F40" s="61"/>
      <c r="G40" s="61"/>
      <c r="H40" s="61"/>
      <c r="I40" s="61"/>
      <c r="J40" s="60"/>
      <c r="K40" s="61"/>
      <c r="L40" s="61"/>
    </row>
    <row r="41" spans="1:12" hidden="1">
      <c r="B41" s="72" t="s">
        <v>109</v>
      </c>
      <c r="C41" s="57"/>
      <c r="D41" s="59">
        <f t="shared" ref="D41:I41" si="10">SUM(D40:D40)</f>
        <v>0</v>
      </c>
      <c r="E41" s="59">
        <f t="shared" si="10"/>
        <v>0</v>
      </c>
      <c r="F41" s="59">
        <f t="shared" si="10"/>
        <v>0</v>
      </c>
      <c r="G41" s="59">
        <f t="shared" si="10"/>
        <v>0</v>
      </c>
      <c r="H41" s="59">
        <f t="shared" si="10"/>
        <v>0</v>
      </c>
      <c r="I41" s="59">
        <f t="shared" si="10"/>
        <v>0</v>
      </c>
      <c r="J41" s="57"/>
      <c r="K41" s="59"/>
      <c r="L41" s="59"/>
    </row>
    <row r="42" spans="1:12">
      <c r="A42" s="48" t="s">
        <v>29</v>
      </c>
      <c r="B42" s="49"/>
      <c r="C42" s="50"/>
      <c r="D42" s="49"/>
      <c r="E42" s="49"/>
      <c r="F42" s="49"/>
      <c r="G42" s="49"/>
      <c r="H42" s="49"/>
      <c r="I42" s="49"/>
      <c r="J42" s="50"/>
      <c r="K42" s="49"/>
      <c r="L42" s="49"/>
    </row>
    <row r="43" spans="1:12">
      <c r="A43" s="51"/>
      <c r="B43" s="61"/>
      <c r="C43" s="60"/>
      <c r="D43" s="61"/>
      <c r="E43" s="61"/>
      <c r="F43" s="61"/>
      <c r="G43" s="61"/>
      <c r="H43" s="61"/>
      <c r="I43" s="61"/>
      <c r="J43" s="60"/>
      <c r="K43" s="60"/>
      <c r="L43" s="61"/>
    </row>
    <row r="44" spans="1:12">
      <c r="A44" s="51"/>
      <c r="B44" s="61"/>
      <c r="C44" s="60"/>
      <c r="D44" s="61"/>
      <c r="E44" s="61"/>
      <c r="F44" s="61"/>
      <c r="G44" s="61"/>
      <c r="H44" s="61"/>
      <c r="I44" s="61"/>
      <c r="J44" s="60"/>
      <c r="K44" s="60"/>
      <c r="L44" s="61"/>
    </row>
    <row r="45" spans="1:12">
      <c r="A45" s="51"/>
      <c r="B45" s="61"/>
      <c r="C45" s="60"/>
      <c r="D45" s="61"/>
      <c r="E45" s="61"/>
      <c r="F45" s="61"/>
      <c r="G45" s="61"/>
      <c r="H45" s="61"/>
      <c r="I45" s="61"/>
      <c r="J45" s="60"/>
      <c r="K45" s="60"/>
      <c r="L45" s="61"/>
    </row>
    <row r="46" spans="1:12" s="33" customFormat="1">
      <c r="A46" s="56" t="s">
        <v>56</v>
      </c>
      <c r="B46" s="56">
        <f>COUNT(A43:A45)</f>
        <v>0</v>
      </c>
      <c r="C46" s="57" t="s">
        <v>0</v>
      </c>
      <c r="D46" s="59">
        <f t="shared" ref="D46:I46" si="11">SUM(D43:D45)</f>
        <v>0</v>
      </c>
      <c r="E46" s="59">
        <f t="shared" si="11"/>
        <v>0</v>
      </c>
      <c r="F46" s="59">
        <f t="shared" si="11"/>
        <v>0</v>
      </c>
      <c r="G46" s="59">
        <f t="shared" si="11"/>
        <v>0</v>
      </c>
      <c r="H46" s="59">
        <f t="shared" si="11"/>
        <v>0</v>
      </c>
      <c r="I46" s="59">
        <f t="shared" si="11"/>
        <v>0</v>
      </c>
      <c r="J46" s="57"/>
      <c r="K46" s="59"/>
      <c r="L46" s="59"/>
    </row>
    <row r="57" spans="1:10">
      <c r="A57" s="41"/>
    </row>
    <row r="62" spans="1:10">
      <c r="A62" s="41"/>
      <c r="C62" s="41"/>
      <c r="J62" s="41"/>
    </row>
    <row r="64" spans="1:10">
      <c r="A64" s="41"/>
      <c r="C64" s="41"/>
      <c r="J64" s="41"/>
    </row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63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B7+B11+B17+B28+B38+B45</f>
        <v>1</v>
      </c>
      <c r="D4" s="45" t="e">
        <f t="shared" ref="D4:I4" si="0">D7+D11+D17+D28+D38+D45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/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4" s="33" customFormat="1">
      <c r="A7" s="56" t="s">
        <v>56</v>
      </c>
      <c r="B7" s="56">
        <f>COUNT(A6:A6)</f>
        <v>0</v>
      </c>
      <c r="C7" s="57" t="s">
        <v>0</v>
      </c>
      <c r="D7" s="58">
        <f t="shared" ref="D7:I7" si="1">SUM(D6:D6)</f>
        <v>0</v>
      </c>
      <c r="E7" s="58">
        <f t="shared" si="1"/>
        <v>0</v>
      </c>
      <c r="F7" s="58">
        <f t="shared" si="1"/>
        <v>0</v>
      </c>
      <c r="G7" s="58">
        <f t="shared" si="1"/>
        <v>0</v>
      </c>
      <c r="H7" s="58">
        <f t="shared" si="1"/>
        <v>0</v>
      </c>
      <c r="I7" s="58">
        <f t="shared" si="1"/>
        <v>0</v>
      </c>
      <c r="J7" s="57"/>
      <c r="K7" s="59"/>
      <c r="L7" s="59"/>
    </row>
    <row r="8" spans="1:14">
      <c r="A8" s="48" t="s">
        <v>25</v>
      </c>
      <c r="B8" s="49"/>
      <c r="C8" s="50"/>
      <c r="D8" s="49"/>
      <c r="E8" s="49"/>
      <c r="F8" s="49"/>
      <c r="G8" s="49"/>
      <c r="H8" s="49"/>
      <c r="I8" s="49"/>
      <c r="J8" s="50"/>
      <c r="K8" s="49"/>
      <c r="L8" s="49"/>
    </row>
    <row r="9" spans="1:14">
      <c r="A9" s="51">
        <v>2</v>
      </c>
      <c r="B9" s="52" t="e">
        <f>#REF!</f>
        <v>#REF!</v>
      </c>
      <c r="C9" s="60" t="e">
        <f>#REF!</f>
        <v>#REF!</v>
      </c>
      <c r="D9" s="61" t="e">
        <f>#REF!</f>
        <v>#REF!</v>
      </c>
      <c r="E9" s="61" t="e">
        <f>#REF!</f>
        <v>#REF!</v>
      </c>
      <c r="F9" s="61" t="e">
        <f>#REF!</f>
        <v>#REF!</v>
      </c>
      <c r="G9" s="61" t="e">
        <f>#REF!</f>
        <v>#REF!</v>
      </c>
      <c r="H9" s="61" t="e">
        <f>#REF!</f>
        <v>#REF!</v>
      </c>
      <c r="I9" s="61" t="e">
        <f>#REF!</f>
        <v>#REF!</v>
      </c>
      <c r="J9" s="60" t="e">
        <f>#REF!</f>
        <v>#REF!</v>
      </c>
      <c r="K9" s="61" t="e">
        <f>#REF!</f>
        <v>#REF!</v>
      </c>
      <c r="L9" s="61" t="e">
        <f>#REF!</f>
        <v>#REF!</v>
      </c>
      <c r="M9" s="41" t="e">
        <f>#REF!</f>
        <v>#REF!</v>
      </c>
      <c r="N9" s="41" t="e">
        <f>#REF!</f>
        <v>#REF!</v>
      </c>
    </row>
    <row r="10" spans="1:14">
      <c r="A10" s="51"/>
      <c r="B10" s="52"/>
      <c r="C10" s="60"/>
      <c r="D10" s="61"/>
      <c r="E10" s="61"/>
      <c r="F10" s="61"/>
      <c r="G10" s="61"/>
      <c r="H10" s="61"/>
      <c r="I10" s="61"/>
      <c r="J10" s="60"/>
      <c r="K10" s="61"/>
      <c r="L10" s="61"/>
    </row>
    <row r="11" spans="1:14" s="33" customFormat="1">
      <c r="A11" s="62" t="s">
        <v>56</v>
      </c>
      <c r="B11" s="63">
        <f>COUNT(A9:A10)</f>
        <v>1</v>
      </c>
      <c r="C11" s="64" t="s">
        <v>0</v>
      </c>
      <c r="D11" s="65" t="e">
        <f t="shared" ref="D11:I11" si="2">SUM(D9:D10)</f>
        <v>#REF!</v>
      </c>
      <c r="E11" s="65" t="e">
        <f t="shared" si="2"/>
        <v>#REF!</v>
      </c>
      <c r="F11" s="65" t="e">
        <f t="shared" si="2"/>
        <v>#REF!</v>
      </c>
      <c r="G11" s="65" t="e">
        <f t="shared" si="2"/>
        <v>#REF!</v>
      </c>
      <c r="H11" s="65" t="e">
        <f t="shared" si="2"/>
        <v>#REF!</v>
      </c>
      <c r="I11" s="65" t="e">
        <f t="shared" si="2"/>
        <v>#REF!</v>
      </c>
      <c r="J11" s="64"/>
      <c r="K11" s="65"/>
      <c r="L11" s="65"/>
    </row>
    <row r="12" spans="1:14">
      <c r="A12" s="48" t="s">
        <v>70</v>
      </c>
      <c r="B12" s="49"/>
      <c r="C12" s="50"/>
      <c r="D12" s="49"/>
      <c r="E12" s="49"/>
      <c r="F12" s="49"/>
      <c r="G12" s="49"/>
      <c r="H12" s="49"/>
      <c r="I12" s="49"/>
      <c r="J12" s="50"/>
      <c r="K12" s="49"/>
      <c r="L12" s="49"/>
    </row>
    <row r="13" spans="1:14">
      <c r="A13" s="51"/>
      <c r="B13" s="52"/>
      <c r="C13" s="60"/>
      <c r="D13" s="61"/>
      <c r="E13" s="61"/>
      <c r="F13" s="61"/>
      <c r="G13" s="61"/>
      <c r="H13" s="61"/>
      <c r="I13" s="61"/>
      <c r="J13" s="60"/>
      <c r="K13" s="66"/>
      <c r="L13" s="61"/>
    </row>
    <row r="14" spans="1:14">
      <c r="A14" s="51"/>
      <c r="B14" s="52"/>
      <c r="C14" s="60"/>
      <c r="D14" s="61"/>
      <c r="E14" s="61"/>
      <c r="F14" s="61"/>
      <c r="G14" s="61"/>
      <c r="H14" s="61"/>
      <c r="I14" s="61"/>
      <c r="J14" s="60"/>
      <c r="K14" s="66"/>
      <c r="L14" s="61"/>
    </row>
    <row r="15" spans="1:14">
      <c r="A15" s="51"/>
      <c r="B15" s="52"/>
      <c r="C15" s="60"/>
      <c r="D15" s="61"/>
      <c r="E15" s="61"/>
      <c r="F15" s="61"/>
      <c r="G15" s="61"/>
      <c r="H15" s="61"/>
      <c r="I15" s="61"/>
      <c r="J15" s="60"/>
      <c r="K15" s="66"/>
      <c r="L15" s="61"/>
    </row>
    <row r="16" spans="1:14">
      <c r="A16" s="51"/>
      <c r="B16" s="52"/>
      <c r="C16" s="60"/>
      <c r="D16" s="61"/>
      <c r="E16" s="61"/>
      <c r="F16" s="61"/>
      <c r="G16" s="61"/>
      <c r="H16" s="61"/>
      <c r="I16" s="61"/>
      <c r="J16" s="60"/>
      <c r="K16" s="66"/>
      <c r="L16" s="61"/>
    </row>
    <row r="17" spans="1:12" s="33" customFormat="1">
      <c r="A17" s="56" t="s">
        <v>56</v>
      </c>
      <c r="B17" s="56">
        <f>COUNT(A13:A16)</f>
        <v>0</v>
      </c>
      <c r="C17" s="57" t="s">
        <v>0</v>
      </c>
      <c r="D17" s="59">
        <f t="shared" ref="D17:I17" si="3">SUM(D13:D16)</f>
        <v>0</v>
      </c>
      <c r="E17" s="59">
        <f t="shared" si="3"/>
        <v>0</v>
      </c>
      <c r="F17" s="59">
        <f t="shared" si="3"/>
        <v>0</v>
      </c>
      <c r="G17" s="59">
        <f t="shared" si="3"/>
        <v>0</v>
      </c>
      <c r="H17" s="59">
        <f t="shared" si="3"/>
        <v>0</v>
      </c>
      <c r="I17" s="59">
        <f t="shared" si="3"/>
        <v>0</v>
      </c>
      <c r="J17" s="57"/>
      <c r="K17" s="59"/>
      <c r="L17" s="59"/>
    </row>
    <row r="18" spans="1:12" hidden="1">
      <c r="B18" s="68" t="s">
        <v>27</v>
      </c>
      <c r="C18" s="69"/>
      <c r="D18" s="70"/>
      <c r="E18" s="70"/>
      <c r="F18" s="70"/>
      <c r="G18" s="70"/>
      <c r="H18" s="70"/>
      <c r="I18" s="70"/>
      <c r="J18" s="69"/>
      <c r="K18" s="70"/>
      <c r="L18" s="70"/>
    </row>
    <row r="19" spans="1:12" hidden="1">
      <c r="B19" s="61"/>
      <c r="C19" s="60"/>
      <c r="D19" s="61"/>
      <c r="E19" s="61"/>
      <c r="F19" s="61"/>
      <c r="G19" s="61"/>
      <c r="H19" s="61"/>
      <c r="I19" s="61"/>
      <c r="J19" s="60"/>
      <c r="K19" s="61"/>
      <c r="L19" s="61"/>
    </row>
    <row r="20" spans="1:12" s="33" customFormat="1" hidden="1">
      <c r="A20" s="71"/>
      <c r="B20" s="72" t="s">
        <v>105</v>
      </c>
      <c r="C20" s="57"/>
      <c r="D20" s="59">
        <f t="shared" ref="D20:I20" si="4">SUM(D19:D19)</f>
        <v>0</v>
      </c>
      <c r="E20" s="59">
        <f t="shared" si="4"/>
        <v>0</v>
      </c>
      <c r="F20" s="59">
        <f t="shared" si="4"/>
        <v>0</v>
      </c>
      <c r="G20" s="59">
        <f t="shared" si="4"/>
        <v>0</v>
      </c>
      <c r="H20" s="59">
        <f t="shared" si="4"/>
        <v>0</v>
      </c>
      <c r="I20" s="59">
        <f t="shared" si="4"/>
        <v>0</v>
      </c>
      <c r="J20" s="57"/>
      <c r="K20" s="59"/>
      <c r="L20" s="59"/>
    </row>
    <row r="21" spans="1:12" hidden="1">
      <c r="B21" s="73" t="s">
        <v>28</v>
      </c>
      <c r="C21" s="50"/>
      <c r="D21" s="49"/>
      <c r="E21" s="49"/>
      <c r="F21" s="49"/>
      <c r="G21" s="49"/>
      <c r="H21" s="49"/>
      <c r="I21" s="49"/>
      <c r="J21" s="50"/>
      <c r="K21" s="49"/>
      <c r="L21" s="49"/>
    </row>
    <row r="22" spans="1:12" hidden="1">
      <c r="B22" s="61"/>
      <c r="C22" s="60"/>
      <c r="D22" s="61"/>
      <c r="E22" s="61"/>
      <c r="F22" s="61"/>
      <c r="G22" s="61"/>
      <c r="H22" s="61"/>
      <c r="I22" s="61"/>
      <c r="J22" s="60"/>
      <c r="K22" s="61"/>
      <c r="L22" s="61"/>
    </row>
    <row r="23" spans="1:12" s="33" customFormat="1" hidden="1">
      <c r="A23" s="71"/>
      <c r="B23" s="72" t="s">
        <v>106</v>
      </c>
      <c r="C23" s="57"/>
      <c r="D23" s="59">
        <f t="shared" ref="D23:I23" si="5">SUM(D22:D22)</f>
        <v>0</v>
      </c>
      <c r="E23" s="59">
        <f t="shared" si="5"/>
        <v>0</v>
      </c>
      <c r="F23" s="59">
        <f t="shared" si="5"/>
        <v>0</v>
      </c>
      <c r="G23" s="59">
        <f t="shared" si="5"/>
        <v>0</v>
      </c>
      <c r="H23" s="59">
        <f t="shared" si="5"/>
        <v>0</v>
      </c>
      <c r="I23" s="59">
        <f t="shared" si="5"/>
        <v>0</v>
      </c>
      <c r="J23" s="57"/>
      <c r="K23" s="59"/>
      <c r="L23" s="59"/>
    </row>
    <row r="24" spans="1:12">
      <c r="A24" s="48" t="s">
        <v>27</v>
      </c>
      <c r="B24" s="49"/>
      <c r="C24" s="50"/>
      <c r="D24" s="49"/>
      <c r="E24" s="49"/>
      <c r="F24" s="49"/>
      <c r="G24" s="49"/>
      <c r="H24" s="49"/>
      <c r="I24" s="49"/>
      <c r="J24" s="50"/>
      <c r="K24" s="49"/>
      <c r="L24" s="49"/>
    </row>
    <row r="25" spans="1:12">
      <c r="A25" s="51"/>
      <c r="B25" s="52"/>
      <c r="C25" s="60"/>
      <c r="D25" s="61"/>
      <c r="E25" s="61"/>
      <c r="F25" s="61"/>
      <c r="G25" s="61"/>
      <c r="H25" s="61"/>
      <c r="I25" s="61"/>
      <c r="J25" s="60"/>
      <c r="K25" s="60"/>
      <c r="L25" s="61"/>
    </row>
    <row r="26" spans="1:12">
      <c r="A26" s="51"/>
      <c r="B26" s="52"/>
      <c r="C26" s="60"/>
      <c r="D26" s="61"/>
      <c r="E26" s="61"/>
      <c r="F26" s="61"/>
      <c r="G26" s="61"/>
      <c r="H26" s="61"/>
      <c r="I26" s="61"/>
      <c r="J26" s="60"/>
      <c r="K26" s="60"/>
      <c r="L26" s="61"/>
    </row>
    <row r="27" spans="1:12">
      <c r="A27" s="51"/>
      <c r="B27" s="52"/>
      <c r="C27" s="60"/>
      <c r="D27" s="61"/>
      <c r="E27" s="61"/>
      <c r="F27" s="61"/>
      <c r="G27" s="61"/>
      <c r="H27" s="61"/>
      <c r="I27" s="61"/>
      <c r="J27" s="60"/>
      <c r="K27" s="60"/>
      <c r="L27" s="61"/>
    </row>
    <row r="28" spans="1:12" s="33" customFormat="1">
      <c r="A28" s="62" t="s">
        <v>56</v>
      </c>
      <c r="B28" s="56">
        <f>COUNT(A25:A27)</f>
        <v>0</v>
      </c>
      <c r="C28" s="57" t="s">
        <v>0</v>
      </c>
      <c r="D28" s="59">
        <f t="shared" ref="D28:I28" si="6">SUM(D25:D27)</f>
        <v>0</v>
      </c>
      <c r="E28" s="59">
        <f t="shared" si="6"/>
        <v>0</v>
      </c>
      <c r="F28" s="59">
        <f t="shared" si="6"/>
        <v>0</v>
      </c>
      <c r="G28" s="59">
        <f t="shared" si="6"/>
        <v>0</v>
      </c>
      <c r="H28" s="59">
        <f t="shared" si="6"/>
        <v>0</v>
      </c>
      <c r="I28" s="59">
        <f t="shared" si="6"/>
        <v>0</v>
      </c>
      <c r="J28" s="57"/>
      <c r="K28" s="59"/>
      <c r="L28" s="59"/>
    </row>
    <row r="29" spans="1:12" hidden="1">
      <c r="B29" s="61"/>
      <c r="C29" s="60"/>
      <c r="D29" s="61"/>
      <c r="E29" s="61"/>
      <c r="F29" s="61"/>
      <c r="G29" s="61"/>
      <c r="H29" s="61"/>
      <c r="I29" s="61"/>
      <c r="J29" s="60"/>
      <c r="K29" s="61"/>
      <c r="L29" s="61"/>
    </row>
    <row r="30" spans="1:12" hidden="1">
      <c r="B30" s="72" t="s">
        <v>107</v>
      </c>
      <c r="C30" s="57"/>
      <c r="D30" s="59">
        <f t="shared" ref="D30:I30" si="7">SUM(D29:D29)</f>
        <v>0</v>
      </c>
      <c r="E30" s="59">
        <f t="shared" si="7"/>
        <v>0</v>
      </c>
      <c r="F30" s="59">
        <f t="shared" si="7"/>
        <v>0</v>
      </c>
      <c r="G30" s="59">
        <f t="shared" si="7"/>
        <v>0</v>
      </c>
      <c r="H30" s="59">
        <f t="shared" si="7"/>
        <v>0</v>
      </c>
      <c r="I30" s="59">
        <f t="shared" si="7"/>
        <v>0</v>
      </c>
      <c r="J30" s="57"/>
      <c r="K30" s="59"/>
      <c r="L30" s="59"/>
    </row>
    <row r="31" spans="1:12" hidden="1">
      <c r="B31" s="74"/>
      <c r="C31" s="50"/>
      <c r="D31" s="49"/>
      <c r="E31" s="49"/>
      <c r="F31" s="49"/>
      <c r="G31" s="49"/>
      <c r="H31" s="49"/>
      <c r="I31" s="49"/>
      <c r="J31" s="50"/>
      <c r="K31" s="49"/>
      <c r="L31" s="49"/>
    </row>
    <row r="32" spans="1:12" hidden="1">
      <c r="B32" s="61"/>
      <c r="C32" s="60"/>
      <c r="D32" s="61"/>
      <c r="E32" s="61"/>
      <c r="F32" s="61"/>
      <c r="G32" s="61"/>
      <c r="H32" s="61"/>
      <c r="I32" s="61"/>
      <c r="J32" s="60"/>
      <c r="K32" s="61"/>
      <c r="L32" s="61"/>
    </row>
    <row r="33" spans="1:12" hidden="1">
      <c r="B33" s="72" t="s">
        <v>108</v>
      </c>
      <c r="C33" s="57"/>
      <c r="D33" s="59">
        <f t="shared" ref="D33:I33" si="8">SUM(D32:D32)</f>
        <v>0</v>
      </c>
      <c r="E33" s="59">
        <f t="shared" si="8"/>
        <v>0</v>
      </c>
      <c r="F33" s="59">
        <f t="shared" si="8"/>
        <v>0</v>
      </c>
      <c r="G33" s="59">
        <f t="shared" si="8"/>
        <v>0</v>
      </c>
      <c r="H33" s="59">
        <f t="shared" si="8"/>
        <v>0</v>
      </c>
      <c r="I33" s="59">
        <f t="shared" si="8"/>
        <v>0</v>
      </c>
      <c r="J33" s="57"/>
      <c r="K33" s="59"/>
      <c r="L33" s="59"/>
    </row>
    <row r="34" spans="1:12">
      <c r="A34" s="48" t="s">
        <v>28</v>
      </c>
      <c r="B34" s="49"/>
      <c r="C34" s="50"/>
      <c r="D34" s="49"/>
      <c r="E34" s="49"/>
      <c r="F34" s="49"/>
      <c r="G34" s="49"/>
      <c r="H34" s="49"/>
      <c r="I34" s="49"/>
      <c r="J34" s="50"/>
      <c r="K34" s="49"/>
      <c r="L34" s="49"/>
    </row>
    <row r="35" spans="1:12">
      <c r="A35" s="51"/>
      <c r="B35" s="52"/>
      <c r="C35" s="60"/>
      <c r="D35" s="61"/>
      <c r="E35" s="61"/>
      <c r="F35" s="61"/>
      <c r="G35" s="61"/>
      <c r="H35" s="61"/>
      <c r="I35" s="61"/>
      <c r="J35" s="60"/>
      <c r="K35" s="61"/>
      <c r="L35" s="61"/>
    </row>
    <row r="36" spans="1:12">
      <c r="A36" s="51"/>
      <c r="B36" s="52"/>
      <c r="C36" s="60"/>
      <c r="D36" s="61"/>
      <c r="E36" s="61"/>
      <c r="F36" s="61"/>
      <c r="G36" s="61"/>
      <c r="H36" s="61"/>
      <c r="I36" s="61"/>
      <c r="J36" s="60"/>
      <c r="K36" s="61"/>
      <c r="L36" s="61"/>
    </row>
    <row r="37" spans="1:12">
      <c r="A37" s="51"/>
      <c r="B37" s="52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2" s="33" customFormat="1">
      <c r="A38" s="62" t="s">
        <v>56</v>
      </c>
      <c r="B38" s="56">
        <f>COUNT(A35:A37)</f>
        <v>0</v>
      </c>
      <c r="C38" s="57" t="s">
        <v>0</v>
      </c>
      <c r="D38" s="59">
        <f t="shared" ref="D38:I38" si="9">SUM(D35:D37)</f>
        <v>0</v>
      </c>
      <c r="E38" s="59">
        <f t="shared" si="9"/>
        <v>0</v>
      </c>
      <c r="F38" s="59">
        <f t="shared" si="9"/>
        <v>0</v>
      </c>
      <c r="G38" s="59">
        <f t="shared" si="9"/>
        <v>0</v>
      </c>
      <c r="H38" s="59">
        <f t="shared" si="9"/>
        <v>0</v>
      </c>
      <c r="I38" s="59">
        <f t="shared" si="9"/>
        <v>0</v>
      </c>
      <c r="J38" s="57"/>
      <c r="K38" s="59"/>
      <c r="L38" s="59"/>
    </row>
    <row r="39" spans="1:12" hidden="1">
      <c r="B39" s="61"/>
      <c r="C39" s="60"/>
      <c r="D39" s="61"/>
      <c r="E39" s="61"/>
      <c r="F39" s="61"/>
      <c r="G39" s="61"/>
      <c r="H39" s="61"/>
      <c r="I39" s="61"/>
      <c r="J39" s="60"/>
      <c r="K39" s="61"/>
      <c r="L39" s="61"/>
    </row>
    <row r="40" spans="1:12" hidden="1">
      <c r="B40" s="72" t="s">
        <v>109</v>
      </c>
      <c r="C40" s="57"/>
      <c r="D40" s="59">
        <f t="shared" ref="D40:I40" si="10">SUM(D39:D39)</f>
        <v>0</v>
      </c>
      <c r="E40" s="59">
        <f t="shared" si="10"/>
        <v>0</v>
      </c>
      <c r="F40" s="59">
        <f t="shared" si="10"/>
        <v>0</v>
      </c>
      <c r="G40" s="59">
        <f t="shared" si="10"/>
        <v>0</v>
      </c>
      <c r="H40" s="59">
        <f t="shared" si="10"/>
        <v>0</v>
      </c>
      <c r="I40" s="59">
        <f t="shared" si="10"/>
        <v>0</v>
      </c>
      <c r="J40" s="57"/>
      <c r="K40" s="59"/>
      <c r="L40" s="59"/>
    </row>
    <row r="41" spans="1:12">
      <c r="A41" s="48" t="s">
        <v>29</v>
      </c>
      <c r="B41" s="49"/>
      <c r="C41" s="50"/>
      <c r="D41" s="49"/>
      <c r="E41" s="49"/>
      <c r="F41" s="49"/>
      <c r="G41" s="49"/>
      <c r="H41" s="49"/>
      <c r="I41" s="49"/>
      <c r="J41" s="50"/>
      <c r="K41" s="49"/>
      <c r="L41" s="49"/>
    </row>
    <row r="42" spans="1:12">
      <c r="A42" s="51"/>
      <c r="B42" s="61"/>
      <c r="C42" s="60"/>
      <c r="D42" s="61"/>
      <c r="E42" s="61"/>
      <c r="F42" s="61"/>
      <c r="G42" s="61"/>
      <c r="H42" s="61"/>
      <c r="I42" s="61"/>
      <c r="J42" s="60"/>
      <c r="K42" s="60"/>
      <c r="L42" s="61"/>
    </row>
    <row r="43" spans="1:12">
      <c r="A43" s="51"/>
      <c r="B43" s="61"/>
      <c r="C43" s="60"/>
      <c r="D43" s="61"/>
      <c r="E43" s="61"/>
      <c r="F43" s="61"/>
      <c r="G43" s="61"/>
      <c r="H43" s="61"/>
      <c r="I43" s="61"/>
      <c r="J43" s="60"/>
      <c r="K43" s="60"/>
      <c r="L43" s="61"/>
    </row>
    <row r="44" spans="1:12">
      <c r="A44" s="51"/>
      <c r="B44" s="61"/>
      <c r="C44" s="60"/>
      <c r="D44" s="61"/>
      <c r="E44" s="61"/>
      <c r="F44" s="61"/>
      <c r="G44" s="61"/>
      <c r="H44" s="61"/>
      <c r="I44" s="61"/>
      <c r="J44" s="60"/>
      <c r="K44" s="60"/>
      <c r="L44" s="61"/>
    </row>
    <row r="45" spans="1:12" s="33" customFormat="1">
      <c r="A45" s="56" t="s">
        <v>56</v>
      </c>
      <c r="B45" s="56">
        <f>COUNT(A42:A44)</f>
        <v>0</v>
      </c>
      <c r="C45" s="57" t="s">
        <v>0</v>
      </c>
      <c r="D45" s="59">
        <f t="shared" ref="D45:I45" si="11">SUM(D42:D44)</f>
        <v>0</v>
      </c>
      <c r="E45" s="59">
        <f t="shared" si="11"/>
        <v>0</v>
      </c>
      <c r="F45" s="59">
        <f t="shared" si="11"/>
        <v>0</v>
      </c>
      <c r="G45" s="59">
        <f t="shared" si="11"/>
        <v>0</v>
      </c>
      <c r="H45" s="59">
        <f t="shared" si="11"/>
        <v>0</v>
      </c>
      <c r="I45" s="59">
        <f t="shared" si="11"/>
        <v>0</v>
      </c>
      <c r="J45" s="57"/>
      <c r="K45" s="59"/>
      <c r="L45" s="59"/>
    </row>
    <row r="56" spans="1:10">
      <c r="A56" s="41"/>
    </row>
    <row r="61" spans="1:10">
      <c r="A61" s="41"/>
      <c r="C61" s="41"/>
      <c r="J61" s="41"/>
    </row>
    <row r="63" spans="1:10">
      <c r="A63" s="41"/>
      <c r="C63" s="41"/>
      <c r="J63" s="41"/>
    </row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71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2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2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2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2" s="33" customFormat="1">
      <c r="A4" s="42"/>
      <c r="B4" s="43"/>
      <c r="C4" s="44">
        <f>B10+B16+B21+B36+B46+B53</f>
        <v>1</v>
      </c>
      <c r="D4" s="45" t="e">
        <f t="shared" ref="D4:I4" si="0">D10+D16+D21+D36+D46+D53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2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2">
      <c r="A6" s="51"/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2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2">
      <c r="A8" s="51"/>
      <c r="B8" s="52"/>
      <c r="C8" s="52"/>
      <c r="D8" s="53"/>
      <c r="E8" s="53"/>
      <c r="F8" s="53"/>
      <c r="G8" s="54"/>
      <c r="H8" s="54"/>
      <c r="I8" s="54"/>
      <c r="J8" s="52"/>
      <c r="K8" s="55"/>
      <c r="L8" s="55"/>
    </row>
    <row r="9" spans="1:12">
      <c r="A9" s="51"/>
      <c r="B9" s="52"/>
      <c r="C9" s="52"/>
      <c r="D9" s="53"/>
      <c r="E9" s="53"/>
      <c r="F9" s="53"/>
      <c r="G9" s="54"/>
      <c r="H9" s="54"/>
      <c r="I9" s="54"/>
      <c r="J9" s="52"/>
      <c r="K9" s="55"/>
      <c r="L9" s="55"/>
    </row>
    <row r="10" spans="1:12" s="33" customFormat="1">
      <c r="A10" s="56" t="s">
        <v>56</v>
      </c>
      <c r="B10" s="56">
        <f>COUNT(A6:A9)</f>
        <v>0</v>
      </c>
      <c r="C10" s="57" t="s">
        <v>0</v>
      </c>
      <c r="D10" s="58">
        <f t="shared" ref="D10:I10" si="1">SUM(D6:D9)</f>
        <v>0</v>
      </c>
      <c r="E10" s="58">
        <f t="shared" si="1"/>
        <v>0</v>
      </c>
      <c r="F10" s="58">
        <f t="shared" si="1"/>
        <v>0</v>
      </c>
      <c r="G10" s="58">
        <f t="shared" si="1"/>
        <v>0</v>
      </c>
      <c r="H10" s="58">
        <f t="shared" si="1"/>
        <v>0</v>
      </c>
      <c r="I10" s="58">
        <f t="shared" si="1"/>
        <v>0</v>
      </c>
      <c r="J10" s="57"/>
      <c r="K10" s="59"/>
      <c r="L10" s="59"/>
    </row>
    <row r="11" spans="1:12">
      <c r="A11" s="48" t="s">
        <v>25</v>
      </c>
      <c r="B11" s="49"/>
      <c r="C11" s="50"/>
      <c r="D11" s="49"/>
      <c r="E11" s="49"/>
      <c r="F11" s="49"/>
      <c r="G11" s="49"/>
      <c r="H11" s="49"/>
      <c r="I11" s="49"/>
      <c r="J11" s="50"/>
      <c r="K11" s="49"/>
      <c r="L11" s="49"/>
    </row>
    <row r="12" spans="1:12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2">
      <c r="A13" s="51"/>
      <c r="B13" s="52"/>
      <c r="C13" s="60"/>
      <c r="D13" s="61"/>
      <c r="E13" s="61"/>
      <c r="F13" s="61"/>
      <c r="G13" s="61"/>
      <c r="H13" s="61"/>
      <c r="I13" s="61"/>
      <c r="J13" s="60"/>
      <c r="K13" s="61"/>
      <c r="L13" s="61"/>
    </row>
    <row r="14" spans="1:12">
      <c r="A14" s="51"/>
      <c r="B14" s="52"/>
      <c r="C14" s="60"/>
      <c r="D14" s="61"/>
      <c r="E14" s="61"/>
      <c r="F14" s="61"/>
      <c r="G14" s="61"/>
      <c r="H14" s="61"/>
      <c r="I14" s="61"/>
      <c r="J14" s="60"/>
      <c r="K14" s="61"/>
      <c r="L14" s="61"/>
    </row>
    <row r="15" spans="1:12">
      <c r="A15" s="51"/>
      <c r="B15" s="52"/>
      <c r="C15" s="60"/>
      <c r="D15" s="61"/>
      <c r="E15" s="61"/>
      <c r="F15" s="61"/>
      <c r="G15" s="61"/>
      <c r="H15" s="61"/>
      <c r="I15" s="61"/>
      <c r="J15" s="60"/>
      <c r="K15" s="61"/>
      <c r="L15" s="61"/>
    </row>
    <row r="16" spans="1:12" s="33" customFormat="1">
      <c r="A16" s="62" t="s">
        <v>56</v>
      </c>
      <c r="B16" s="63">
        <f>COUNT(A12:A15)</f>
        <v>0</v>
      </c>
      <c r="C16" s="64" t="s">
        <v>0</v>
      </c>
      <c r="D16" s="65">
        <f t="shared" ref="D16:I16" si="2">SUM(D12:D15)</f>
        <v>0</v>
      </c>
      <c r="E16" s="65">
        <f t="shared" si="2"/>
        <v>0</v>
      </c>
      <c r="F16" s="65">
        <f t="shared" si="2"/>
        <v>0</v>
      </c>
      <c r="G16" s="65">
        <f t="shared" si="2"/>
        <v>0</v>
      </c>
      <c r="H16" s="65">
        <f t="shared" si="2"/>
        <v>0</v>
      </c>
      <c r="I16" s="65">
        <f t="shared" si="2"/>
        <v>0</v>
      </c>
      <c r="J16" s="64"/>
      <c r="K16" s="65"/>
      <c r="L16" s="65"/>
    </row>
    <row r="17" spans="1:12">
      <c r="A17" s="48" t="s">
        <v>70</v>
      </c>
      <c r="B17" s="49"/>
      <c r="C17" s="50"/>
      <c r="D17" s="49"/>
      <c r="E17" s="49"/>
      <c r="F17" s="49"/>
      <c r="G17" s="49"/>
      <c r="H17" s="49"/>
      <c r="I17" s="49"/>
      <c r="J17" s="50"/>
      <c r="K17" s="49"/>
      <c r="L17" s="49"/>
    </row>
    <row r="18" spans="1:12">
      <c r="A18" s="51"/>
      <c r="B18" s="52"/>
      <c r="C18" s="60"/>
      <c r="D18" s="61"/>
      <c r="E18" s="61"/>
      <c r="F18" s="61"/>
      <c r="G18" s="61"/>
      <c r="H18" s="61"/>
      <c r="I18" s="61"/>
      <c r="J18" s="60"/>
      <c r="K18" s="66"/>
      <c r="L18" s="61"/>
    </row>
    <row r="19" spans="1:12">
      <c r="A19" s="51"/>
      <c r="B19" s="52"/>
      <c r="C19" s="60"/>
      <c r="D19" s="61"/>
      <c r="E19" s="61"/>
      <c r="F19" s="61"/>
      <c r="G19" s="61"/>
      <c r="H19" s="61"/>
      <c r="I19" s="61"/>
      <c r="J19" s="60"/>
      <c r="K19" s="66"/>
      <c r="L19" s="61"/>
    </row>
    <row r="20" spans="1:12">
      <c r="A20" s="51"/>
      <c r="B20" s="52"/>
      <c r="C20" s="60"/>
      <c r="D20" s="61"/>
      <c r="E20" s="61"/>
      <c r="F20" s="61"/>
      <c r="G20" s="61"/>
      <c r="H20" s="61"/>
      <c r="I20" s="61"/>
      <c r="J20" s="60"/>
      <c r="K20" s="66"/>
      <c r="L20" s="61"/>
    </row>
    <row r="21" spans="1:12" s="33" customFormat="1">
      <c r="A21" s="56" t="s">
        <v>56</v>
      </c>
      <c r="B21" s="56">
        <f>COUNT(A18:A20)</f>
        <v>0</v>
      </c>
      <c r="C21" s="57" t="s">
        <v>0</v>
      </c>
      <c r="D21" s="59">
        <f t="shared" ref="D21:I21" si="3">SUM(D18:D20)</f>
        <v>0</v>
      </c>
      <c r="E21" s="59">
        <f t="shared" si="3"/>
        <v>0</v>
      </c>
      <c r="F21" s="59">
        <f t="shared" si="3"/>
        <v>0</v>
      </c>
      <c r="G21" s="59">
        <f t="shared" si="3"/>
        <v>0</v>
      </c>
      <c r="H21" s="59">
        <f t="shared" si="3"/>
        <v>0</v>
      </c>
      <c r="I21" s="59">
        <f t="shared" si="3"/>
        <v>0</v>
      </c>
      <c r="J21" s="57"/>
      <c r="K21" s="59"/>
      <c r="L21" s="59"/>
    </row>
    <row r="22" spans="1:12" hidden="1">
      <c r="B22" s="68" t="s">
        <v>27</v>
      </c>
      <c r="C22" s="69"/>
      <c r="D22" s="70"/>
      <c r="E22" s="70"/>
      <c r="F22" s="70"/>
      <c r="G22" s="70"/>
      <c r="H22" s="70"/>
      <c r="I22" s="70"/>
      <c r="J22" s="69"/>
      <c r="K22" s="70"/>
      <c r="L22" s="70"/>
    </row>
    <row r="23" spans="1:12" hidden="1">
      <c r="B23" s="61"/>
      <c r="C23" s="60"/>
      <c r="D23" s="61"/>
      <c r="E23" s="61"/>
      <c r="F23" s="61"/>
      <c r="G23" s="61"/>
      <c r="H23" s="61"/>
      <c r="I23" s="61"/>
      <c r="J23" s="60"/>
      <c r="K23" s="61"/>
      <c r="L23" s="61"/>
    </row>
    <row r="24" spans="1:12" s="33" customFormat="1" hidden="1">
      <c r="A24" s="71"/>
      <c r="B24" s="72" t="s">
        <v>105</v>
      </c>
      <c r="C24" s="57"/>
      <c r="D24" s="59">
        <f t="shared" ref="D24:I24" si="4">SUM(D23:D23)</f>
        <v>0</v>
      </c>
      <c r="E24" s="59">
        <f t="shared" si="4"/>
        <v>0</v>
      </c>
      <c r="F24" s="59">
        <f t="shared" si="4"/>
        <v>0</v>
      </c>
      <c r="G24" s="59">
        <f t="shared" si="4"/>
        <v>0</v>
      </c>
      <c r="H24" s="59">
        <f t="shared" si="4"/>
        <v>0</v>
      </c>
      <c r="I24" s="59">
        <f t="shared" si="4"/>
        <v>0</v>
      </c>
      <c r="J24" s="57"/>
      <c r="K24" s="59"/>
      <c r="L24" s="59"/>
    </row>
    <row r="25" spans="1:12" hidden="1">
      <c r="B25" s="73" t="s">
        <v>28</v>
      </c>
      <c r="C25" s="50"/>
      <c r="D25" s="49"/>
      <c r="E25" s="49"/>
      <c r="F25" s="49"/>
      <c r="G25" s="49"/>
      <c r="H25" s="49"/>
      <c r="I25" s="49"/>
      <c r="J25" s="50"/>
      <c r="K25" s="49"/>
      <c r="L25" s="49"/>
    </row>
    <row r="26" spans="1:12" hidden="1">
      <c r="B26" s="61"/>
      <c r="C26" s="60"/>
      <c r="D26" s="61"/>
      <c r="E26" s="61"/>
      <c r="F26" s="61"/>
      <c r="G26" s="61"/>
      <c r="H26" s="61"/>
      <c r="I26" s="61"/>
      <c r="J26" s="60"/>
      <c r="K26" s="61"/>
      <c r="L26" s="61"/>
    </row>
    <row r="27" spans="1:12" s="33" customFormat="1" hidden="1">
      <c r="A27" s="71"/>
      <c r="B27" s="72" t="s">
        <v>106</v>
      </c>
      <c r="C27" s="57"/>
      <c r="D27" s="59">
        <f t="shared" ref="D27:I27" si="5">SUM(D26:D26)</f>
        <v>0</v>
      </c>
      <c r="E27" s="59">
        <f t="shared" si="5"/>
        <v>0</v>
      </c>
      <c r="F27" s="59">
        <f t="shared" si="5"/>
        <v>0</v>
      </c>
      <c r="G27" s="59">
        <f t="shared" si="5"/>
        <v>0</v>
      </c>
      <c r="H27" s="59">
        <f t="shared" si="5"/>
        <v>0</v>
      </c>
      <c r="I27" s="59">
        <f t="shared" si="5"/>
        <v>0</v>
      </c>
      <c r="J27" s="57"/>
      <c r="K27" s="59"/>
      <c r="L27" s="59"/>
    </row>
    <row r="28" spans="1:12">
      <c r="A28" s="48" t="s">
        <v>27</v>
      </c>
      <c r="B28" s="49"/>
      <c r="C28" s="50"/>
      <c r="D28" s="49"/>
      <c r="E28" s="49"/>
      <c r="F28" s="49"/>
      <c r="G28" s="49"/>
      <c r="H28" s="49"/>
      <c r="I28" s="49"/>
      <c r="J28" s="50"/>
      <c r="K28" s="49"/>
      <c r="L28" s="49"/>
    </row>
    <row r="29" spans="1:12">
      <c r="A29" s="51"/>
      <c r="B29" s="52"/>
      <c r="C29" s="60"/>
      <c r="D29" s="61"/>
      <c r="E29" s="61"/>
      <c r="F29" s="61"/>
      <c r="G29" s="61"/>
      <c r="H29" s="61"/>
      <c r="I29" s="61"/>
      <c r="J29" s="60"/>
      <c r="K29" s="60"/>
      <c r="L29" s="61"/>
    </row>
    <row r="30" spans="1:12">
      <c r="A30" s="51"/>
      <c r="B30" s="52"/>
      <c r="C30" s="60"/>
      <c r="D30" s="61"/>
      <c r="E30" s="61"/>
      <c r="F30" s="61"/>
      <c r="G30" s="61"/>
      <c r="H30" s="61"/>
      <c r="I30" s="61"/>
      <c r="J30" s="60"/>
      <c r="K30" s="60"/>
      <c r="L30" s="61"/>
    </row>
    <row r="31" spans="1:12">
      <c r="A31" s="51"/>
      <c r="B31" s="52"/>
      <c r="C31" s="60"/>
      <c r="D31" s="61"/>
      <c r="E31" s="61"/>
      <c r="F31" s="61"/>
      <c r="G31" s="61"/>
      <c r="H31" s="61"/>
      <c r="I31" s="61"/>
      <c r="J31" s="60"/>
      <c r="K31" s="60"/>
      <c r="L31" s="61"/>
    </row>
    <row r="32" spans="1:12">
      <c r="A32" s="51"/>
      <c r="B32" s="52"/>
      <c r="C32" s="60"/>
      <c r="D32" s="61"/>
      <c r="E32" s="61"/>
      <c r="F32" s="61"/>
      <c r="G32" s="61"/>
      <c r="H32" s="61"/>
      <c r="I32" s="61"/>
      <c r="J32" s="60"/>
      <c r="K32" s="60"/>
      <c r="L32" s="61"/>
    </row>
    <row r="33" spans="1:14">
      <c r="A33" s="51"/>
      <c r="B33" s="52"/>
      <c r="C33" s="60"/>
      <c r="D33" s="61"/>
      <c r="E33" s="61"/>
      <c r="F33" s="61"/>
      <c r="G33" s="61"/>
      <c r="H33" s="61"/>
      <c r="I33" s="61"/>
      <c r="J33" s="60"/>
      <c r="K33" s="60"/>
      <c r="L33" s="61"/>
    </row>
    <row r="34" spans="1:14">
      <c r="A34" s="51"/>
      <c r="B34" s="52"/>
      <c r="C34" s="60"/>
      <c r="D34" s="61"/>
      <c r="E34" s="61"/>
      <c r="F34" s="61"/>
      <c r="G34" s="61"/>
      <c r="H34" s="61"/>
      <c r="I34" s="61"/>
      <c r="J34" s="60"/>
      <c r="K34" s="60"/>
      <c r="L34" s="61"/>
    </row>
    <row r="35" spans="1:14">
      <c r="A35" s="51"/>
      <c r="B35" s="52"/>
      <c r="C35" s="60"/>
      <c r="D35" s="61"/>
      <c r="E35" s="61"/>
      <c r="F35" s="61"/>
      <c r="G35" s="61"/>
      <c r="H35" s="61"/>
      <c r="I35" s="61"/>
      <c r="J35" s="60"/>
      <c r="K35" s="60"/>
      <c r="L35" s="61"/>
    </row>
    <row r="36" spans="1:14" s="33" customFormat="1">
      <c r="A36" s="62" t="s">
        <v>56</v>
      </c>
      <c r="B36" s="56">
        <f>COUNT(A29:A35)</f>
        <v>0</v>
      </c>
      <c r="C36" s="57" t="s">
        <v>0</v>
      </c>
      <c r="D36" s="59">
        <f t="shared" ref="D36:I36" si="6">SUM(D29:D35)</f>
        <v>0</v>
      </c>
      <c r="E36" s="59">
        <f t="shared" si="6"/>
        <v>0</v>
      </c>
      <c r="F36" s="59">
        <f t="shared" si="6"/>
        <v>0</v>
      </c>
      <c r="G36" s="59">
        <f t="shared" si="6"/>
        <v>0</v>
      </c>
      <c r="H36" s="59">
        <f t="shared" si="6"/>
        <v>0</v>
      </c>
      <c r="I36" s="59">
        <f t="shared" si="6"/>
        <v>0</v>
      </c>
      <c r="J36" s="57"/>
      <c r="K36" s="59"/>
      <c r="L36" s="59"/>
    </row>
    <row r="37" spans="1:14" hidden="1">
      <c r="B37" s="61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4" hidden="1">
      <c r="B38" s="72" t="s">
        <v>107</v>
      </c>
      <c r="C38" s="57"/>
      <c r="D38" s="59">
        <f t="shared" ref="D38:I38" si="7">SUM(D37:D37)</f>
        <v>0</v>
      </c>
      <c r="E38" s="59">
        <f t="shared" si="7"/>
        <v>0</v>
      </c>
      <c r="F38" s="59">
        <f t="shared" si="7"/>
        <v>0</v>
      </c>
      <c r="G38" s="59">
        <f t="shared" si="7"/>
        <v>0</v>
      </c>
      <c r="H38" s="59">
        <f t="shared" si="7"/>
        <v>0</v>
      </c>
      <c r="I38" s="59">
        <f t="shared" si="7"/>
        <v>0</v>
      </c>
      <c r="J38" s="57"/>
      <c r="K38" s="59"/>
      <c r="L38" s="59"/>
    </row>
    <row r="39" spans="1:14" hidden="1">
      <c r="B39" s="74"/>
      <c r="C39" s="50"/>
      <c r="D39" s="49"/>
      <c r="E39" s="49"/>
      <c r="F39" s="49"/>
      <c r="G39" s="49"/>
      <c r="H39" s="49"/>
      <c r="I39" s="49"/>
      <c r="J39" s="50"/>
      <c r="K39" s="49"/>
      <c r="L39" s="49"/>
    </row>
    <row r="40" spans="1:14" hidden="1">
      <c r="B40" s="61"/>
      <c r="C40" s="60"/>
      <c r="D40" s="61"/>
      <c r="E40" s="61"/>
      <c r="F40" s="61"/>
      <c r="G40" s="61"/>
      <c r="H40" s="61"/>
      <c r="I40" s="61"/>
      <c r="J40" s="60"/>
      <c r="K40" s="61"/>
      <c r="L40" s="61"/>
    </row>
    <row r="41" spans="1:14" hidden="1">
      <c r="B41" s="72" t="s">
        <v>108</v>
      </c>
      <c r="C41" s="57"/>
      <c r="D41" s="59">
        <f t="shared" ref="D41:I41" si="8">SUM(D40:D40)</f>
        <v>0</v>
      </c>
      <c r="E41" s="59">
        <f t="shared" si="8"/>
        <v>0</v>
      </c>
      <c r="F41" s="59">
        <f t="shared" si="8"/>
        <v>0</v>
      </c>
      <c r="G41" s="59">
        <f t="shared" si="8"/>
        <v>0</v>
      </c>
      <c r="H41" s="59">
        <f t="shared" si="8"/>
        <v>0</v>
      </c>
      <c r="I41" s="59">
        <f t="shared" si="8"/>
        <v>0</v>
      </c>
      <c r="J41" s="57"/>
      <c r="K41" s="59"/>
      <c r="L41" s="59"/>
    </row>
    <row r="42" spans="1:14">
      <c r="A42" s="48" t="s">
        <v>28</v>
      </c>
      <c r="B42" s="49"/>
      <c r="C42" s="50"/>
      <c r="D42" s="49"/>
      <c r="E42" s="49"/>
      <c r="F42" s="49"/>
      <c r="G42" s="49"/>
      <c r="H42" s="49"/>
      <c r="I42" s="49"/>
      <c r="J42" s="50"/>
      <c r="K42" s="49"/>
      <c r="L42" s="49"/>
    </row>
    <row r="43" spans="1:14">
      <c r="A43" s="51">
        <v>5</v>
      </c>
      <c r="B43" s="52" t="e">
        <f>'ยุทธศาสตร์ที่ 5'!#REF!</f>
        <v>#REF!</v>
      </c>
      <c r="C43" s="60" t="e">
        <f>'ยุทธศาสตร์ที่ 5'!#REF!</f>
        <v>#REF!</v>
      </c>
      <c r="D43" s="61" t="e">
        <f>'ยุทธศาสตร์ที่ 5'!#REF!</f>
        <v>#REF!</v>
      </c>
      <c r="E43" s="61" t="e">
        <f>'ยุทธศาสตร์ที่ 5'!#REF!</f>
        <v>#REF!</v>
      </c>
      <c r="F43" s="61" t="e">
        <f>'ยุทธศาสตร์ที่ 5'!#REF!</f>
        <v>#REF!</v>
      </c>
      <c r="G43" s="61" t="e">
        <f>'ยุทธศาสตร์ที่ 5'!#REF!</f>
        <v>#REF!</v>
      </c>
      <c r="H43" s="61" t="e">
        <f>'ยุทธศาสตร์ที่ 5'!#REF!</f>
        <v>#REF!</v>
      </c>
      <c r="I43" s="61" t="e">
        <f>'ยุทธศาสตร์ที่ 5'!#REF!</f>
        <v>#REF!</v>
      </c>
      <c r="J43" s="60" t="e">
        <f>'ยุทธศาสตร์ที่ 5'!#REF!</f>
        <v>#REF!</v>
      </c>
      <c r="K43" s="61" t="e">
        <f>'ยุทธศาสตร์ที่ 5'!#REF!</f>
        <v>#REF!</v>
      </c>
      <c r="L43" s="61" t="e">
        <f>'ยุทธศาสตร์ที่ 5'!#REF!</f>
        <v>#REF!</v>
      </c>
      <c r="M43" s="41" t="e">
        <f>'ยุทธศาสตร์ที่ 5'!#REF!</f>
        <v>#REF!</v>
      </c>
      <c r="N43" s="41" t="e">
        <f>'ยุทธศาสตร์ที่ 5'!#REF!</f>
        <v>#REF!</v>
      </c>
    </row>
    <row r="44" spans="1:14">
      <c r="A44" s="51"/>
      <c r="B44" s="52"/>
      <c r="C44" s="60"/>
      <c r="D44" s="61"/>
      <c r="E44" s="61"/>
      <c r="F44" s="61"/>
      <c r="G44" s="61"/>
      <c r="H44" s="61"/>
      <c r="I44" s="61"/>
      <c r="J44" s="60"/>
      <c r="K44" s="61"/>
      <c r="L44" s="61"/>
    </row>
    <row r="45" spans="1:14">
      <c r="A45" s="51"/>
      <c r="B45" s="52"/>
      <c r="C45" s="60"/>
      <c r="D45" s="61"/>
      <c r="E45" s="61"/>
      <c r="F45" s="61"/>
      <c r="G45" s="61"/>
      <c r="H45" s="61"/>
      <c r="I45" s="61"/>
      <c r="J45" s="60"/>
      <c r="K45" s="61"/>
      <c r="L45" s="61"/>
    </row>
    <row r="46" spans="1:14" s="33" customFormat="1">
      <c r="A46" s="62" t="s">
        <v>56</v>
      </c>
      <c r="B46" s="56">
        <f>COUNT(A43:A45)</f>
        <v>1</v>
      </c>
      <c r="C46" s="57" t="s">
        <v>0</v>
      </c>
      <c r="D46" s="59" t="e">
        <f t="shared" ref="D46:I46" si="9">SUM(D43:D45)</f>
        <v>#REF!</v>
      </c>
      <c r="E46" s="59" t="e">
        <f t="shared" si="9"/>
        <v>#REF!</v>
      </c>
      <c r="F46" s="59" t="e">
        <f t="shared" si="9"/>
        <v>#REF!</v>
      </c>
      <c r="G46" s="59" t="e">
        <f t="shared" si="9"/>
        <v>#REF!</v>
      </c>
      <c r="H46" s="59" t="e">
        <f t="shared" si="9"/>
        <v>#REF!</v>
      </c>
      <c r="I46" s="59" t="e">
        <f t="shared" si="9"/>
        <v>#REF!</v>
      </c>
      <c r="J46" s="57"/>
      <c r="K46" s="59"/>
      <c r="L46" s="59"/>
    </row>
    <row r="47" spans="1:14" hidden="1">
      <c r="B47" s="61"/>
      <c r="C47" s="60"/>
      <c r="D47" s="61"/>
      <c r="E47" s="61"/>
      <c r="F47" s="61"/>
      <c r="G47" s="61"/>
      <c r="H47" s="61"/>
      <c r="I47" s="61"/>
      <c r="J47" s="60"/>
      <c r="K47" s="61"/>
      <c r="L47" s="61"/>
    </row>
    <row r="48" spans="1:14" hidden="1">
      <c r="B48" s="72" t="s">
        <v>109</v>
      </c>
      <c r="C48" s="57"/>
      <c r="D48" s="59">
        <f t="shared" ref="D48:I48" si="10">SUM(D47:D47)</f>
        <v>0</v>
      </c>
      <c r="E48" s="59">
        <f t="shared" si="10"/>
        <v>0</v>
      </c>
      <c r="F48" s="59">
        <f t="shared" si="10"/>
        <v>0</v>
      </c>
      <c r="G48" s="59">
        <f t="shared" si="10"/>
        <v>0</v>
      </c>
      <c r="H48" s="59">
        <f t="shared" si="10"/>
        <v>0</v>
      </c>
      <c r="I48" s="59">
        <f t="shared" si="10"/>
        <v>0</v>
      </c>
      <c r="J48" s="57"/>
      <c r="K48" s="59"/>
      <c r="L48" s="59"/>
    </row>
    <row r="49" spans="1:12">
      <c r="A49" s="48" t="s">
        <v>29</v>
      </c>
      <c r="B49" s="49"/>
      <c r="C49" s="50"/>
      <c r="D49" s="49"/>
      <c r="E49" s="49"/>
      <c r="F49" s="49"/>
      <c r="G49" s="49"/>
      <c r="H49" s="49"/>
      <c r="I49" s="49"/>
      <c r="J49" s="50"/>
      <c r="K49" s="49"/>
      <c r="L49" s="49"/>
    </row>
    <row r="50" spans="1:12">
      <c r="A50" s="51"/>
      <c r="B50" s="61"/>
      <c r="C50" s="60"/>
      <c r="D50" s="61"/>
      <c r="E50" s="61"/>
      <c r="F50" s="61"/>
      <c r="G50" s="61"/>
      <c r="H50" s="61"/>
      <c r="I50" s="61"/>
      <c r="J50" s="60"/>
      <c r="K50" s="60"/>
      <c r="L50" s="61"/>
    </row>
    <row r="51" spans="1:12">
      <c r="A51" s="51"/>
      <c r="B51" s="61"/>
      <c r="C51" s="60"/>
      <c r="D51" s="61"/>
      <c r="E51" s="61"/>
      <c r="F51" s="61"/>
      <c r="G51" s="61"/>
      <c r="H51" s="61"/>
      <c r="I51" s="61"/>
      <c r="J51" s="60"/>
      <c r="K51" s="60"/>
      <c r="L51" s="61"/>
    </row>
    <row r="52" spans="1:12">
      <c r="A52" s="51"/>
      <c r="B52" s="61"/>
      <c r="C52" s="60"/>
      <c r="D52" s="61"/>
      <c r="E52" s="61"/>
      <c r="F52" s="61"/>
      <c r="G52" s="61"/>
      <c r="H52" s="61"/>
      <c r="I52" s="61"/>
      <c r="J52" s="60"/>
      <c r="K52" s="60"/>
      <c r="L52" s="61"/>
    </row>
    <row r="53" spans="1:12" s="33" customFormat="1">
      <c r="A53" s="56" t="s">
        <v>56</v>
      </c>
      <c r="B53" s="56">
        <f>COUNT(A50:A52)</f>
        <v>0</v>
      </c>
      <c r="C53" s="57" t="s">
        <v>0</v>
      </c>
      <c r="D53" s="59">
        <f t="shared" ref="D53:I53" si="11">SUM(D50:D52)</f>
        <v>0</v>
      </c>
      <c r="E53" s="59">
        <f t="shared" si="11"/>
        <v>0</v>
      </c>
      <c r="F53" s="59">
        <f t="shared" si="11"/>
        <v>0</v>
      </c>
      <c r="G53" s="59">
        <f t="shared" si="11"/>
        <v>0</v>
      </c>
      <c r="H53" s="59">
        <f t="shared" si="11"/>
        <v>0</v>
      </c>
      <c r="I53" s="59">
        <f t="shared" si="11"/>
        <v>0</v>
      </c>
      <c r="J53" s="57"/>
      <c r="K53" s="59"/>
      <c r="L53" s="59"/>
    </row>
    <row r="64" spans="1:12">
      <c r="A64" s="41"/>
    </row>
    <row r="69" s="41" customFormat="1"/>
    <row r="71" s="41" customFormat="1"/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80"/>
  <sheetViews>
    <sheetView zoomScale="50" zoomScaleNormal="50" zoomScalePageLayoutView="50" workbookViewId="0">
      <selection activeCell="C4" sqref="C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B8+B13+B21+B33+B56+B62</f>
        <v>27</v>
      </c>
      <c r="D4" s="45" t="e">
        <f t="shared" ref="D4:I4" si="0">D8+D13+D21+D33+D56+D62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>
        <v>3</v>
      </c>
      <c r="B6" s="52" t="e">
        <f>'ยุทธศาสตร์ที่ 1'!#REF!</f>
        <v>#REF!</v>
      </c>
      <c r="C6" s="52" t="e">
        <f>'ยุทธศาสตร์ที่ 1'!#REF!</f>
        <v>#REF!</v>
      </c>
      <c r="D6" s="53" t="e">
        <f>'ยุทธศาสตร์ที่ 1'!#REF!</f>
        <v>#REF!</v>
      </c>
      <c r="E6" s="53" t="e">
        <f>'ยุทธศาสตร์ที่ 1'!#REF!</f>
        <v>#REF!</v>
      </c>
      <c r="F6" s="53" t="e">
        <f>'ยุทธศาสตร์ที่ 1'!#REF!</f>
        <v>#REF!</v>
      </c>
      <c r="G6" s="54" t="e">
        <f>'ยุทธศาสตร์ที่ 1'!#REF!</f>
        <v>#REF!</v>
      </c>
      <c r="H6" s="54" t="e">
        <f>'ยุทธศาสตร์ที่ 1'!#REF!</f>
        <v>#REF!</v>
      </c>
      <c r="I6" s="54" t="e">
        <f>'ยุทธศาสตร์ที่ 1'!#REF!</f>
        <v>#REF!</v>
      </c>
      <c r="J6" s="52" t="e">
        <f>'ยุทธศาสตร์ที่ 1'!#REF!</f>
        <v>#REF!</v>
      </c>
      <c r="K6" s="55" t="e">
        <f>'ยุทธศาสตร์ที่ 1'!#REF!</f>
        <v>#REF!</v>
      </c>
      <c r="L6" s="55" t="e">
        <f>'ยุทธศาสตร์ที่ 1'!#REF!</f>
        <v>#REF!</v>
      </c>
      <c r="M6" s="41" t="e">
        <f>'ยุทธศาสตร์ที่ 1'!#REF!</f>
        <v>#REF!</v>
      </c>
      <c r="N6" s="41" t="e">
        <f>'ยุทธศาสตร์ที่ 1'!#REF!</f>
        <v>#REF!</v>
      </c>
    </row>
    <row r="7" spans="1:14">
      <c r="A7" s="51"/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4" s="33" customFormat="1">
      <c r="A8" s="56" t="s">
        <v>56</v>
      </c>
      <c r="B8" s="56">
        <f>COUNT(A6:A7)</f>
        <v>1</v>
      </c>
      <c r="C8" s="57" t="s">
        <v>0</v>
      </c>
      <c r="D8" s="58" t="e">
        <f t="shared" ref="D8:I8" si="1">SUM(D6:D7)</f>
        <v>#REF!</v>
      </c>
      <c r="E8" s="58" t="e">
        <f t="shared" si="1"/>
        <v>#REF!</v>
      </c>
      <c r="F8" s="58" t="e">
        <f t="shared" si="1"/>
        <v>#REF!</v>
      </c>
      <c r="G8" s="58" t="e">
        <f t="shared" si="1"/>
        <v>#REF!</v>
      </c>
      <c r="H8" s="58" t="e">
        <f t="shared" si="1"/>
        <v>#REF!</v>
      </c>
      <c r="I8" s="58" t="e">
        <f t="shared" si="1"/>
        <v>#REF!</v>
      </c>
      <c r="J8" s="57"/>
      <c r="K8" s="59"/>
      <c r="L8" s="59"/>
    </row>
    <row r="9" spans="1:14">
      <c r="A9" s="48" t="s">
        <v>25</v>
      </c>
      <c r="B9" s="49"/>
      <c r="C9" s="50"/>
      <c r="D9" s="49"/>
      <c r="E9" s="49"/>
      <c r="F9" s="49"/>
      <c r="G9" s="49"/>
      <c r="H9" s="49"/>
      <c r="I9" s="49"/>
      <c r="J9" s="50"/>
      <c r="K9" s="49"/>
      <c r="L9" s="49"/>
    </row>
    <row r="10" spans="1:14">
      <c r="A10" s="51">
        <v>3</v>
      </c>
      <c r="B10" s="52" t="e">
        <f>#REF!</f>
        <v>#REF!</v>
      </c>
      <c r="C10" s="60" t="e">
        <f>#REF!</f>
        <v>#REF!</v>
      </c>
      <c r="D10" s="61" t="e">
        <f>#REF!</f>
        <v>#REF!</v>
      </c>
      <c r="E10" s="61" t="e">
        <f>#REF!</f>
        <v>#REF!</v>
      </c>
      <c r="F10" s="61" t="e">
        <f>#REF!</f>
        <v>#REF!</v>
      </c>
      <c r="G10" s="61" t="e">
        <f>#REF!</f>
        <v>#REF!</v>
      </c>
      <c r="H10" s="61" t="e">
        <f>#REF!</f>
        <v>#REF!</v>
      </c>
      <c r="I10" s="61" t="e">
        <f>#REF!</f>
        <v>#REF!</v>
      </c>
      <c r="J10" s="60" t="e">
        <f>#REF!</f>
        <v>#REF!</v>
      </c>
      <c r="K10" s="61" t="e">
        <f>#REF!</f>
        <v>#REF!</v>
      </c>
      <c r="L10" s="61" t="e">
        <f>#REF!</f>
        <v>#REF!</v>
      </c>
      <c r="M10" s="41" t="e">
        <f>#REF!</f>
        <v>#REF!</v>
      </c>
      <c r="N10" s="41" t="e">
        <f>#REF!</f>
        <v>#REF!</v>
      </c>
    </row>
    <row r="11" spans="1:14">
      <c r="A11" s="51">
        <v>6</v>
      </c>
      <c r="B11" s="52" t="e">
        <f>#REF!</f>
        <v>#REF!</v>
      </c>
      <c r="C11" s="60" t="e">
        <f>#REF!</f>
        <v>#REF!</v>
      </c>
      <c r="D11" s="61" t="e">
        <f>#REF!</f>
        <v>#REF!</v>
      </c>
      <c r="E11" s="61" t="e">
        <f>#REF!</f>
        <v>#REF!</v>
      </c>
      <c r="F11" s="61" t="e">
        <f>#REF!</f>
        <v>#REF!</v>
      </c>
      <c r="G11" s="61" t="e">
        <f>#REF!</f>
        <v>#REF!</v>
      </c>
      <c r="H11" s="61" t="e">
        <f>#REF!</f>
        <v>#REF!</v>
      </c>
      <c r="I11" s="61" t="e">
        <f>#REF!</f>
        <v>#REF!</v>
      </c>
      <c r="J11" s="60" t="e">
        <f>#REF!</f>
        <v>#REF!</v>
      </c>
      <c r="K11" s="61" t="e">
        <f>#REF!</f>
        <v>#REF!</v>
      </c>
      <c r="L11" s="61" t="e">
        <f>#REF!</f>
        <v>#REF!</v>
      </c>
      <c r="M11" s="41" t="e">
        <f>#REF!</f>
        <v>#REF!</v>
      </c>
      <c r="N11" s="41" t="e">
        <f>#REF!</f>
        <v>#REF!</v>
      </c>
    </row>
    <row r="12" spans="1:14">
      <c r="A12" s="51"/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4" s="33" customFormat="1">
      <c r="A13" s="62" t="s">
        <v>56</v>
      </c>
      <c r="B13" s="63">
        <f>COUNT(A10:A12)</f>
        <v>2</v>
      </c>
      <c r="C13" s="64" t="s">
        <v>0</v>
      </c>
      <c r="D13" s="65" t="e">
        <f t="shared" ref="D13:I13" si="2">SUM(D10:D12)</f>
        <v>#REF!</v>
      </c>
      <c r="E13" s="65" t="e">
        <f t="shared" si="2"/>
        <v>#REF!</v>
      </c>
      <c r="F13" s="65" t="e">
        <f t="shared" si="2"/>
        <v>#REF!</v>
      </c>
      <c r="G13" s="65" t="e">
        <f t="shared" si="2"/>
        <v>#REF!</v>
      </c>
      <c r="H13" s="65" t="e">
        <f t="shared" si="2"/>
        <v>#REF!</v>
      </c>
      <c r="I13" s="65" t="e">
        <f t="shared" si="2"/>
        <v>#REF!</v>
      </c>
      <c r="J13" s="64"/>
      <c r="K13" s="65"/>
      <c r="L13" s="65"/>
    </row>
    <row r="14" spans="1:14">
      <c r="A14" s="48" t="s">
        <v>70</v>
      </c>
      <c r="B14" s="49"/>
      <c r="C14" s="50"/>
      <c r="D14" s="49"/>
      <c r="E14" s="49"/>
      <c r="F14" s="49"/>
      <c r="G14" s="49"/>
      <c r="H14" s="49"/>
      <c r="I14" s="49"/>
      <c r="J14" s="50"/>
      <c r="K14" s="49"/>
      <c r="L14" s="49"/>
    </row>
    <row r="15" spans="1:14">
      <c r="A15" s="51">
        <v>7</v>
      </c>
      <c r="B15" s="52" t="e">
        <f>#REF!</f>
        <v>#REF!</v>
      </c>
      <c r="C15" s="60" t="e">
        <f>#REF!</f>
        <v>#REF!</v>
      </c>
      <c r="D15" s="61" t="e">
        <f>#REF!</f>
        <v>#REF!</v>
      </c>
      <c r="E15" s="61" t="e">
        <f>#REF!</f>
        <v>#REF!</v>
      </c>
      <c r="F15" s="61" t="e">
        <f>#REF!</f>
        <v>#REF!</v>
      </c>
      <c r="G15" s="61" t="e">
        <f>#REF!</f>
        <v>#REF!</v>
      </c>
      <c r="H15" s="61" t="e">
        <f>#REF!</f>
        <v>#REF!</v>
      </c>
      <c r="I15" s="61" t="e">
        <f>#REF!</f>
        <v>#REF!</v>
      </c>
      <c r="J15" s="60" t="e">
        <f>#REF!</f>
        <v>#REF!</v>
      </c>
      <c r="K15" s="60" t="e">
        <f>#REF!</f>
        <v>#REF!</v>
      </c>
      <c r="L15" s="60" t="e">
        <f>#REF!</f>
        <v>#REF!</v>
      </c>
      <c r="M15" s="41" t="e">
        <f>#REF!</f>
        <v>#REF!</v>
      </c>
      <c r="N15" s="41" t="e">
        <f>#REF!</f>
        <v>#REF!</v>
      </c>
    </row>
    <row r="16" spans="1:14">
      <c r="A16" s="51">
        <v>8</v>
      </c>
      <c r="B16" s="52" t="e">
        <f>#REF!</f>
        <v>#REF!</v>
      </c>
      <c r="C16" s="60" t="e">
        <f>#REF!</f>
        <v>#REF!</v>
      </c>
      <c r="D16" s="61" t="e">
        <f>#REF!</f>
        <v>#REF!</v>
      </c>
      <c r="E16" s="61" t="e">
        <f>#REF!</f>
        <v>#REF!</v>
      </c>
      <c r="F16" s="61" t="e">
        <f>#REF!</f>
        <v>#REF!</v>
      </c>
      <c r="G16" s="61" t="e">
        <f>#REF!</f>
        <v>#REF!</v>
      </c>
      <c r="H16" s="61" t="e">
        <f>#REF!</f>
        <v>#REF!</v>
      </c>
      <c r="I16" s="61" t="e">
        <f>#REF!</f>
        <v>#REF!</v>
      </c>
      <c r="J16" s="60" t="e">
        <f>#REF!</f>
        <v>#REF!</v>
      </c>
      <c r="K16" s="60" t="e">
        <f>#REF!</f>
        <v>#REF!</v>
      </c>
      <c r="L16" s="60" t="e">
        <f>#REF!</f>
        <v>#REF!</v>
      </c>
      <c r="M16" s="41" t="e">
        <f>#REF!</f>
        <v>#REF!</v>
      </c>
      <c r="N16" s="41" t="e">
        <f>#REF!</f>
        <v>#REF!</v>
      </c>
    </row>
    <row r="17" spans="1:14">
      <c r="A17" s="51">
        <v>9</v>
      </c>
      <c r="B17" s="52" t="e">
        <f>#REF!</f>
        <v>#REF!</v>
      </c>
      <c r="C17" s="60" t="e">
        <f>#REF!</f>
        <v>#REF!</v>
      </c>
      <c r="D17" s="61" t="e">
        <f>#REF!</f>
        <v>#REF!</v>
      </c>
      <c r="E17" s="61" t="e">
        <f>#REF!</f>
        <v>#REF!</v>
      </c>
      <c r="F17" s="61" t="e">
        <f>#REF!</f>
        <v>#REF!</v>
      </c>
      <c r="G17" s="61" t="e">
        <f>#REF!</f>
        <v>#REF!</v>
      </c>
      <c r="H17" s="61" t="e">
        <f>#REF!</f>
        <v>#REF!</v>
      </c>
      <c r="I17" s="61" t="e">
        <f>#REF!</f>
        <v>#REF!</v>
      </c>
      <c r="J17" s="60" t="e">
        <f>#REF!</f>
        <v>#REF!</v>
      </c>
      <c r="K17" s="60" t="e">
        <f>#REF!</f>
        <v>#REF!</v>
      </c>
      <c r="L17" s="60" t="e">
        <f>#REF!</f>
        <v>#REF!</v>
      </c>
      <c r="M17" s="41" t="e">
        <f>#REF!</f>
        <v>#REF!</v>
      </c>
      <c r="N17" s="41" t="e">
        <f>#REF!</f>
        <v>#REF!</v>
      </c>
    </row>
    <row r="18" spans="1:14">
      <c r="A18" s="51">
        <v>10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0" t="e">
        <f>#REF!</f>
        <v>#REF!</v>
      </c>
      <c r="L18" s="60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>
        <v>11</v>
      </c>
      <c r="B19" s="52" t="e">
        <f>#REF!</f>
        <v>#REF!</v>
      </c>
      <c r="C19" s="60" t="e">
        <f>#REF!</f>
        <v>#REF!</v>
      </c>
      <c r="D19" s="61" t="e">
        <f>#REF!</f>
        <v>#REF!</v>
      </c>
      <c r="E19" s="61" t="e">
        <f>#REF!</f>
        <v>#REF!</v>
      </c>
      <c r="F19" s="61" t="e">
        <f>#REF!</f>
        <v>#REF!</v>
      </c>
      <c r="G19" s="61" t="e">
        <f>#REF!</f>
        <v>#REF!</v>
      </c>
      <c r="H19" s="61" t="e">
        <f>#REF!</f>
        <v>#REF!</v>
      </c>
      <c r="I19" s="61" t="e">
        <f>#REF!</f>
        <v>#REF!</v>
      </c>
      <c r="J19" s="60" t="e">
        <f>#REF!</f>
        <v>#REF!</v>
      </c>
      <c r="K19" s="61" t="e">
        <f>#REF!</f>
        <v>#REF!</v>
      </c>
      <c r="L19" s="61" t="e">
        <f>#REF!</f>
        <v>#REF!</v>
      </c>
      <c r="M19" s="41" t="e">
        <f>#REF!</f>
        <v>#REF!</v>
      </c>
      <c r="N19" s="41" t="e">
        <f>#REF!</f>
        <v>#REF!</v>
      </c>
    </row>
    <row r="20" spans="1:14">
      <c r="A20" s="51"/>
      <c r="B20" s="52"/>
      <c r="C20" s="60"/>
      <c r="D20" s="61"/>
      <c r="E20" s="61"/>
      <c r="F20" s="61"/>
      <c r="G20" s="61"/>
      <c r="H20" s="61"/>
      <c r="I20" s="61"/>
      <c r="J20" s="60"/>
      <c r="K20" s="66"/>
      <c r="L20" s="61"/>
    </row>
    <row r="21" spans="1:14" s="33" customFormat="1">
      <c r="A21" s="56" t="s">
        <v>56</v>
      </c>
      <c r="B21" s="56">
        <f>COUNT(A15:A20)</f>
        <v>5</v>
      </c>
      <c r="C21" s="57" t="s">
        <v>0</v>
      </c>
      <c r="D21" s="59" t="e">
        <f t="shared" ref="D21:I21" si="3">SUM(D15:D20)</f>
        <v>#REF!</v>
      </c>
      <c r="E21" s="59" t="e">
        <f t="shared" si="3"/>
        <v>#REF!</v>
      </c>
      <c r="F21" s="59" t="e">
        <f t="shared" si="3"/>
        <v>#REF!</v>
      </c>
      <c r="G21" s="59" t="e">
        <f t="shared" si="3"/>
        <v>#REF!</v>
      </c>
      <c r="H21" s="59" t="e">
        <f t="shared" si="3"/>
        <v>#REF!</v>
      </c>
      <c r="I21" s="59" t="e">
        <f t="shared" si="3"/>
        <v>#REF!</v>
      </c>
      <c r="J21" s="57"/>
      <c r="K21" s="59"/>
      <c r="L21" s="59"/>
    </row>
    <row r="22" spans="1:14" hidden="1">
      <c r="B22" s="68" t="s">
        <v>27</v>
      </c>
      <c r="C22" s="69"/>
      <c r="D22" s="70"/>
      <c r="E22" s="70"/>
      <c r="F22" s="70"/>
      <c r="G22" s="70"/>
      <c r="H22" s="70"/>
      <c r="I22" s="70"/>
      <c r="J22" s="69"/>
      <c r="K22" s="70"/>
      <c r="L22" s="70"/>
    </row>
    <row r="23" spans="1:14" hidden="1">
      <c r="B23" s="61"/>
      <c r="C23" s="60"/>
      <c r="D23" s="61"/>
      <c r="E23" s="61"/>
      <c r="F23" s="61"/>
      <c r="G23" s="61"/>
      <c r="H23" s="61"/>
      <c r="I23" s="61"/>
      <c r="J23" s="60"/>
      <c r="K23" s="61"/>
      <c r="L23" s="61"/>
    </row>
    <row r="24" spans="1:14" s="33" customFormat="1" hidden="1">
      <c r="A24" s="71"/>
      <c r="B24" s="72" t="s">
        <v>105</v>
      </c>
      <c r="C24" s="57"/>
      <c r="D24" s="59">
        <f t="shared" ref="D24:I24" si="4">SUM(D23:D23)</f>
        <v>0</v>
      </c>
      <c r="E24" s="59">
        <f t="shared" si="4"/>
        <v>0</v>
      </c>
      <c r="F24" s="59">
        <f t="shared" si="4"/>
        <v>0</v>
      </c>
      <c r="G24" s="59">
        <f t="shared" si="4"/>
        <v>0</v>
      </c>
      <c r="H24" s="59">
        <f t="shared" si="4"/>
        <v>0</v>
      </c>
      <c r="I24" s="59">
        <f t="shared" si="4"/>
        <v>0</v>
      </c>
      <c r="J24" s="57"/>
      <c r="K24" s="59"/>
      <c r="L24" s="59"/>
    </row>
    <row r="25" spans="1:14" hidden="1">
      <c r="B25" s="73" t="s">
        <v>28</v>
      </c>
      <c r="C25" s="50"/>
      <c r="D25" s="49"/>
      <c r="E25" s="49"/>
      <c r="F25" s="49"/>
      <c r="G25" s="49"/>
      <c r="H25" s="49"/>
      <c r="I25" s="49"/>
      <c r="J25" s="50"/>
      <c r="K25" s="49"/>
      <c r="L25" s="49"/>
    </row>
    <row r="26" spans="1:14" hidden="1">
      <c r="B26" s="61"/>
      <c r="C26" s="60"/>
      <c r="D26" s="61"/>
      <c r="E26" s="61"/>
      <c r="F26" s="61"/>
      <c r="G26" s="61"/>
      <c r="H26" s="61"/>
      <c r="I26" s="61"/>
      <c r="J26" s="60"/>
      <c r="K26" s="61"/>
      <c r="L26" s="61"/>
    </row>
    <row r="27" spans="1:14" s="33" customFormat="1" hidden="1">
      <c r="A27" s="71"/>
      <c r="B27" s="72" t="s">
        <v>106</v>
      </c>
      <c r="C27" s="57"/>
      <c r="D27" s="59">
        <f t="shared" ref="D27:I27" si="5">SUM(D26:D26)</f>
        <v>0</v>
      </c>
      <c r="E27" s="59">
        <f t="shared" si="5"/>
        <v>0</v>
      </c>
      <c r="F27" s="59">
        <f t="shared" si="5"/>
        <v>0</v>
      </c>
      <c r="G27" s="59">
        <f t="shared" si="5"/>
        <v>0</v>
      </c>
      <c r="H27" s="59">
        <f t="shared" si="5"/>
        <v>0</v>
      </c>
      <c r="I27" s="59">
        <f t="shared" si="5"/>
        <v>0</v>
      </c>
      <c r="J27" s="57"/>
      <c r="K27" s="59"/>
      <c r="L27" s="59"/>
    </row>
    <row r="28" spans="1:14">
      <c r="A28" s="48" t="s">
        <v>27</v>
      </c>
      <c r="B28" s="49"/>
      <c r="C28" s="50"/>
      <c r="D28" s="49"/>
      <c r="E28" s="49"/>
      <c r="F28" s="49"/>
      <c r="G28" s="49"/>
      <c r="H28" s="49"/>
      <c r="I28" s="49"/>
      <c r="J28" s="50"/>
      <c r="K28" s="49"/>
      <c r="L28" s="49"/>
    </row>
    <row r="29" spans="1:14">
      <c r="A29" s="51">
        <v>3</v>
      </c>
      <c r="B29" s="52" t="e">
        <f>#REF!</f>
        <v>#REF!</v>
      </c>
      <c r="C29" s="60" t="e">
        <f>#REF!</f>
        <v>#REF!</v>
      </c>
      <c r="D29" s="61" t="e">
        <f>#REF!</f>
        <v>#REF!</v>
      </c>
      <c r="E29" s="61" t="e">
        <f>#REF!</f>
        <v>#REF!</v>
      </c>
      <c r="F29" s="61" t="e">
        <f>#REF!</f>
        <v>#REF!</v>
      </c>
      <c r="G29" s="61" t="e">
        <f>#REF!</f>
        <v>#REF!</v>
      </c>
      <c r="H29" s="61" t="e">
        <f>#REF!</f>
        <v>#REF!</v>
      </c>
      <c r="I29" s="61" t="e">
        <f>#REF!</f>
        <v>#REF!</v>
      </c>
      <c r="J29" s="60" t="e">
        <f>#REF!</f>
        <v>#REF!</v>
      </c>
      <c r="K29" s="60" t="e">
        <f>#REF!</f>
        <v>#REF!</v>
      </c>
      <c r="L29" s="61" t="e">
        <f>#REF!</f>
        <v>#REF!</v>
      </c>
      <c r="M29" s="41" t="e">
        <f>#REF!</f>
        <v>#REF!</v>
      </c>
      <c r="N29" s="41" t="e">
        <f>#REF!</f>
        <v>#REF!</v>
      </c>
    </row>
    <row r="30" spans="1:14">
      <c r="A30" s="51">
        <v>4</v>
      </c>
      <c r="B30" s="52" t="e">
        <f>#REF!</f>
        <v>#REF!</v>
      </c>
      <c r="C30" s="60" t="e">
        <f>#REF!</f>
        <v>#REF!</v>
      </c>
      <c r="D30" s="61" t="e">
        <f>#REF!</f>
        <v>#REF!</v>
      </c>
      <c r="E30" s="61" t="e">
        <f>#REF!</f>
        <v>#REF!</v>
      </c>
      <c r="F30" s="61" t="e">
        <f>#REF!</f>
        <v>#REF!</v>
      </c>
      <c r="G30" s="61" t="e">
        <f>#REF!</f>
        <v>#REF!</v>
      </c>
      <c r="H30" s="61" t="e">
        <f>#REF!</f>
        <v>#REF!</v>
      </c>
      <c r="I30" s="61" t="e">
        <f>#REF!</f>
        <v>#REF!</v>
      </c>
      <c r="J30" s="60" t="e">
        <f>#REF!</f>
        <v>#REF!</v>
      </c>
      <c r="K30" s="60" t="e">
        <f>#REF!</f>
        <v>#REF!</v>
      </c>
      <c r="L30" s="61" t="e">
        <f>#REF!</f>
        <v>#REF!</v>
      </c>
      <c r="M30" s="41" t="e">
        <f>#REF!</f>
        <v>#REF!</v>
      </c>
      <c r="N30" s="41" t="e">
        <f>#REF!</f>
        <v>#REF!</v>
      </c>
    </row>
    <row r="31" spans="1:14">
      <c r="A31" s="51">
        <v>5</v>
      </c>
      <c r="B31" s="52" t="e">
        <f>#REF!</f>
        <v>#REF!</v>
      </c>
      <c r="C31" s="60" t="e">
        <f>#REF!</f>
        <v>#REF!</v>
      </c>
      <c r="D31" s="61" t="e">
        <f>#REF!</f>
        <v>#REF!</v>
      </c>
      <c r="E31" s="61" t="e">
        <f>#REF!</f>
        <v>#REF!</v>
      </c>
      <c r="F31" s="61" t="e">
        <f>#REF!</f>
        <v>#REF!</v>
      </c>
      <c r="G31" s="61" t="e">
        <f>#REF!</f>
        <v>#REF!</v>
      </c>
      <c r="H31" s="61" t="e">
        <f>#REF!</f>
        <v>#REF!</v>
      </c>
      <c r="I31" s="61" t="e">
        <f>#REF!</f>
        <v>#REF!</v>
      </c>
      <c r="J31" s="60" t="e">
        <f>#REF!</f>
        <v>#REF!</v>
      </c>
      <c r="K31" s="60" t="e">
        <f>#REF!</f>
        <v>#REF!</v>
      </c>
      <c r="L31" s="61" t="e">
        <f>#REF!</f>
        <v>#REF!</v>
      </c>
      <c r="M31" s="41" t="e">
        <f>#REF!</f>
        <v>#REF!</v>
      </c>
      <c r="N31" s="41" t="e">
        <f>#REF!</f>
        <v>#REF!</v>
      </c>
    </row>
    <row r="32" spans="1:14">
      <c r="A32" s="51"/>
      <c r="B32" s="52"/>
      <c r="C32" s="60"/>
      <c r="D32" s="61"/>
      <c r="E32" s="61"/>
      <c r="F32" s="61"/>
      <c r="G32" s="61"/>
      <c r="H32" s="61"/>
      <c r="I32" s="61"/>
      <c r="J32" s="60"/>
      <c r="K32" s="60"/>
      <c r="L32" s="61"/>
    </row>
    <row r="33" spans="1:14" s="33" customFormat="1">
      <c r="A33" s="62" t="s">
        <v>56</v>
      </c>
      <c r="B33" s="56">
        <f>COUNT(A29:A32)</f>
        <v>3</v>
      </c>
      <c r="C33" s="57" t="s">
        <v>0</v>
      </c>
      <c r="D33" s="59" t="e">
        <f t="shared" ref="D33:I33" si="6">SUM(D29:D32)</f>
        <v>#REF!</v>
      </c>
      <c r="E33" s="59" t="e">
        <f t="shared" si="6"/>
        <v>#REF!</v>
      </c>
      <c r="F33" s="59" t="e">
        <f t="shared" si="6"/>
        <v>#REF!</v>
      </c>
      <c r="G33" s="59" t="e">
        <f t="shared" si="6"/>
        <v>#REF!</v>
      </c>
      <c r="H33" s="59" t="e">
        <f t="shared" si="6"/>
        <v>#REF!</v>
      </c>
      <c r="I33" s="59" t="e">
        <f t="shared" si="6"/>
        <v>#REF!</v>
      </c>
      <c r="J33" s="57"/>
      <c r="K33" s="59"/>
      <c r="L33" s="59"/>
    </row>
    <row r="34" spans="1:14" hidden="1">
      <c r="B34" s="61"/>
      <c r="C34" s="60"/>
      <c r="D34" s="61"/>
      <c r="E34" s="61"/>
      <c r="F34" s="61"/>
      <c r="G34" s="61"/>
      <c r="H34" s="61"/>
      <c r="I34" s="61"/>
      <c r="J34" s="60"/>
      <c r="K34" s="61"/>
      <c r="L34" s="61"/>
    </row>
    <row r="35" spans="1:14" hidden="1">
      <c r="B35" s="72" t="s">
        <v>107</v>
      </c>
      <c r="C35" s="57"/>
      <c r="D35" s="59">
        <f t="shared" ref="D35:I35" si="7">SUM(D34:D34)</f>
        <v>0</v>
      </c>
      <c r="E35" s="59">
        <f t="shared" si="7"/>
        <v>0</v>
      </c>
      <c r="F35" s="59">
        <f t="shared" si="7"/>
        <v>0</v>
      </c>
      <c r="G35" s="59">
        <f t="shared" si="7"/>
        <v>0</v>
      </c>
      <c r="H35" s="59">
        <f t="shared" si="7"/>
        <v>0</v>
      </c>
      <c r="I35" s="59">
        <f t="shared" si="7"/>
        <v>0</v>
      </c>
      <c r="J35" s="57"/>
      <c r="K35" s="59"/>
      <c r="L35" s="59"/>
    </row>
    <row r="36" spans="1:14" hidden="1">
      <c r="B36" s="74"/>
      <c r="C36" s="50"/>
      <c r="D36" s="49"/>
      <c r="E36" s="49"/>
      <c r="F36" s="49"/>
      <c r="G36" s="49"/>
      <c r="H36" s="49"/>
      <c r="I36" s="49"/>
      <c r="J36" s="50"/>
      <c r="K36" s="49"/>
      <c r="L36" s="49"/>
    </row>
    <row r="37" spans="1:14" hidden="1">
      <c r="B37" s="61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4" hidden="1">
      <c r="B38" s="72" t="s">
        <v>108</v>
      </c>
      <c r="C38" s="57"/>
      <c r="D38" s="59">
        <f t="shared" ref="D38:I38" si="8">SUM(D37:D37)</f>
        <v>0</v>
      </c>
      <c r="E38" s="59">
        <f t="shared" si="8"/>
        <v>0</v>
      </c>
      <c r="F38" s="59">
        <f t="shared" si="8"/>
        <v>0</v>
      </c>
      <c r="G38" s="59">
        <f t="shared" si="8"/>
        <v>0</v>
      </c>
      <c r="H38" s="59">
        <f t="shared" si="8"/>
        <v>0</v>
      </c>
      <c r="I38" s="59">
        <f t="shared" si="8"/>
        <v>0</v>
      </c>
      <c r="J38" s="57"/>
      <c r="K38" s="59"/>
      <c r="L38" s="59"/>
    </row>
    <row r="39" spans="1:14">
      <c r="A39" s="48" t="s">
        <v>28</v>
      </c>
      <c r="B39" s="49"/>
      <c r="C39" s="50"/>
      <c r="D39" s="49"/>
      <c r="E39" s="49"/>
      <c r="F39" s="49"/>
      <c r="G39" s="49"/>
      <c r="H39" s="49"/>
      <c r="I39" s="49"/>
      <c r="J39" s="50"/>
      <c r="K39" s="49"/>
      <c r="L39" s="49"/>
    </row>
    <row r="40" spans="1:14">
      <c r="A40" s="51">
        <v>2</v>
      </c>
      <c r="B40" s="52" t="e">
        <f>'ยุทธศาสตร์ที่ 5'!#REF!</f>
        <v>#REF!</v>
      </c>
      <c r="C40" s="60" t="e">
        <f>'ยุทธศาสตร์ที่ 5'!#REF!</f>
        <v>#REF!</v>
      </c>
      <c r="D40" s="61" t="e">
        <f>'ยุทธศาสตร์ที่ 5'!#REF!</f>
        <v>#REF!</v>
      </c>
      <c r="E40" s="61" t="e">
        <f>'ยุทธศาสตร์ที่ 5'!#REF!</f>
        <v>#REF!</v>
      </c>
      <c r="F40" s="61" t="e">
        <f>'ยุทธศาสตร์ที่ 5'!#REF!</f>
        <v>#REF!</v>
      </c>
      <c r="G40" s="61" t="e">
        <f>'ยุทธศาสตร์ที่ 5'!#REF!</f>
        <v>#REF!</v>
      </c>
      <c r="H40" s="61" t="e">
        <f>'ยุทธศาสตร์ที่ 5'!#REF!</f>
        <v>#REF!</v>
      </c>
      <c r="I40" s="61" t="e">
        <f>'ยุทธศาสตร์ที่ 5'!#REF!</f>
        <v>#REF!</v>
      </c>
      <c r="J40" s="60" t="e">
        <f>'ยุทธศาสตร์ที่ 5'!#REF!</f>
        <v>#REF!</v>
      </c>
      <c r="K40" s="61" t="e">
        <f>'ยุทธศาสตร์ที่ 5'!#REF!</f>
        <v>#REF!</v>
      </c>
      <c r="L40" s="61" t="e">
        <f>'ยุทธศาสตร์ที่ 5'!#REF!</f>
        <v>#REF!</v>
      </c>
      <c r="M40" s="41" t="e">
        <f>'ยุทธศาสตร์ที่ 5'!#REF!</f>
        <v>#REF!</v>
      </c>
      <c r="N40" s="41" t="e">
        <f>'ยุทธศาสตร์ที่ 5'!#REF!</f>
        <v>#REF!</v>
      </c>
    </row>
    <row r="41" spans="1:14">
      <c r="A41" s="51">
        <v>3</v>
      </c>
      <c r="B41" s="52" t="e">
        <f>'ยุทธศาสตร์ที่ 5'!#REF!</f>
        <v>#REF!</v>
      </c>
      <c r="C41" s="60" t="e">
        <f>'ยุทธศาสตร์ที่ 5'!#REF!</f>
        <v>#REF!</v>
      </c>
      <c r="D41" s="61" t="e">
        <f>'ยุทธศาสตร์ที่ 5'!#REF!</f>
        <v>#REF!</v>
      </c>
      <c r="E41" s="61" t="e">
        <f>'ยุทธศาสตร์ที่ 5'!#REF!</f>
        <v>#REF!</v>
      </c>
      <c r="F41" s="61" t="e">
        <f>'ยุทธศาสตร์ที่ 5'!#REF!</f>
        <v>#REF!</v>
      </c>
      <c r="G41" s="61" t="e">
        <f>'ยุทธศาสตร์ที่ 5'!#REF!</f>
        <v>#REF!</v>
      </c>
      <c r="H41" s="61" t="e">
        <f>'ยุทธศาสตร์ที่ 5'!#REF!</f>
        <v>#REF!</v>
      </c>
      <c r="I41" s="61" t="e">
        <f>'ยุทธศาสตร์ที่ 5'!#REF!</f>
        <v>#REF!</v>
      </c>
      <c r="J41" s="60" t="e">
        <f>'ยุทธศาสตร์ที่ 5'!#REF!</f>
        <v>#REF!</v>
      </c>
      <c r="K41" s="61" t="e">
        <f>'ยุทธศาสตร์ที่ 5'!#REF!</f>
        <v>#REF!</v>
      </c>
      <c r="L41" s="61" t="e">
        <f>'ยุทธศาสตร์ที่ 5'!#REF!</f>
        <v>#REF!</v>
      </c>
      <c r="M41" s="41" t="e">
        <f>'ยุทธศาสตร์ที่ 5'!#REF!</f>
        <v>#REF!</v>
      </c>
      <c r="N41" s="41" t="e">
        <f>'ยุทธศาสตร์ที่ 5'!#REF!</f>
        <v>#REF!</v>
      </c>
    </row>
    <row r="42" spans="1:14">
      <c r="A42" s="51">
        <v>4</v>
      </c>
      <c r="B42" s="52" t="e">
        <f>'ยุทธศาสตร์ที่ 5'!#REF!</f>
        <v>#REF!</v>
      </c>
      <c r="C42" s="60" t="e">
        <f>'ยุทธศาสตร์ที่ 5'!#REF!</f>
        <v>#REF!</v>
      </c>
      <c r="D42" s="61" t="e">
        <f>'ยุทธศาสตร์ที่ 5'!#REF!</f>
        <v>#REF!</v>
      </c>
      <c r="E42" s="61" t="e">
        <f>'ยุทธศาสตร์ที่ 5'!#REF!</f>
        <v>#REF!</v>
      </c>
      <c r="F42" s="61" t="e">
        <f>'ยุทธศาสตร์ที่ 5'!#REF!</f>
        <v>#REF!</v>
      </c>
      <c r="G42" s="61" t="e">
        <f>'ยุทธศาสตร์ที่ 5'!#REF!</f>
        <v>#REF!</v>
      </c>
      <c r="H42" s="61" t="e">
        <f>'ยุทธศาสตร์ที่ 5'!#REF!</f>
        <v>#REF!</v>
      </c>
      <c r="I42" s="61" t="e">
        <f>'ยุทธศาสตร์ที่ 5'!#REF!</f>
        <v>#REF!</v>
      </c>
      <c r="J42" s="60" t="e">
        <f>'ยุทธศาสตร์ที่ 5'!#REF!</f>
        <v>#REF!</v>
      </c>
      <c r="K42" s="61" t="e">
        <f>'ยุทธศาสตร์ที่ 5'!#REF!</f>
        <v>#REF!</v>
      </c>
      <c r="L42" s="61" t="e">
        <f>'ยุทธศาสตร์ที่ 5'!#REF!</f>
        <v>#REF!</v>
      </c>
      <c r="M42" s="41" t="e">
        <f>'ยุทธศาสตร์ที่ 5'!#REF!</f>
        <v>#REF!</v>
      </c>
      <c r="N42" s="41" t="e">
        <f>'ยุทธศาสตร์ที่ 5'!#REF!</f>
        <v>#REF!</v>
      </c>
    </row>
    <row r="43" spans="1:14">
      <c r="A43" s="51">
        <v>6</v>
      </c>
      <c r="B43" s="52" t="e">
        <f>'ยุทธศาสตร์ที่ 5'!#REF!</f>
        <v>#REF!</v>
      </c>
      <c r="C43" s="60" t="e">
        <f>'ยุทธศาสตร์ที่ 5'!#REF!</f>
        <v>#REF!</v>
      </c>
      <c r="D43" s="61" t="e">
        <f>'ยุทธศาสตร์ที่ 5'!#REF!</f>
        <v>#REF!</v>
      </c>
      <c r="E43" s="61" t="e">
        <f>'ยุทธศาสตร์ที่ 5'!#REF!</f>
        <v>#REF!</v>
      </c>
      <c r="F43" s="61" t="e">
        <f>'ยุทธศาสตร์ที่ 5'!#REF!</f>
        <v>#REF!</v>
      </c>
      <c r="G43" s="61" t="e">
        <f>'ยุทธศาสตร์ที่ 5'!#REF!</f>
        <v>#REF!</v>
      </c>
      <c r="H43" s="61" t="e">
        <f>'ยุทธศาสตร์ที่ 5'!#REF!</f>
        <v>#REF!</v>
      </c>
      <c r="I43" s="61" t="e">
        <f>'ยุทธศาสตร์ที่ 5'!#REF!</f>
        <v>#REF!</v>
      </c>
      <c r="J43" s="60" t="e">
        <f>'ยุทธศาสตร์ที่ 5'!#REF!</f>
        <v>#REF!</v>
      </c>
      <c r="K43" s="61" t="e">
        <f>'ยุทธศาสตร์ที่ 5'!#REF!</f>
        <v>#REF!</v>
      </c>
      <c r="L43" s="61" t="e">
        <f>'ยุทธศาสตร์ที่ 5'!#REF!</f>
        <v>#REF!</v>
      </c>
      <c r="M43" s="41" t="e">
        <f>'ยุทธศาสตร์ที่ 5'!#REF!</f>
        <v>#REF!</v>
      </c>
      <c r="N43" s="41" t="e">
        <f>'ยุทธศาสตร์ที่ 5'!#REF!</f>
        <v>#REF!</v>
      </c>
    </row>
    <row r="44" spans="1:14">
      <c r="A44" s="51">
        <v>7</v>
      </c>
      <c r="B44" s="52" t="e">
        <f>'ยุทธศาสตร์ที่ 5'!#REF!</f>
        <v>#REF!</v>
      </c>
      <c r="C44" s="60" t="e">
        <f>'ยุทธศาสตร์ที่ 5'!#REF!</f>
        <v>#REF!</v>
      </c>
      <c r="D44" s="61" t="e">
        <f>'ยุทธศาสตร์ที่ 5'!#REF!</f>
        <v>#REF!</v>
      </c>
      <c r="E44" s="61" t="e">
        <f>'ยุทธศาสตร์ที่ 5'!#REF!</f>
        <v>#REF!</v>
      </c>
      <c r="F44" s="61" t="e">
        <f>'ยุทธศาสตร์ที่ 5'!#REF!</f>
        <v>#REF!</v>
      </c>
      <c r="G44" s="61" t="e">
        <f>'ยุทธศาสตร์ที่ 5'!#REF!</f>
        <v>#REF!</v>
      </c>
      <c r="H44" s="61" t="e">
        <f>'ยุทธศาสตร์ที่ 5'!#REF!</f>
        <v>#REF!</v>
      </c>
      <c r="I44" s="61" t="e">
        <f>'ยุทธศาสตร์ที่ 5'!#REF!</f>
        <v>#REF!</v>
      </c>
      <c r="J44" s="60" t="e">
        <f>'ยุทธศาสตร์ที่ 5'!#REF!</f>
        <v>#REF!</v>
      </c>
      <c r="K44" s="61" t="e">
        <f>'ยุทธศาสตร์ที่ 5'!#REF!</f>
        <v>#REF!</v>
      </c>
      <c r="L44" s="61" t="e">
        <f>'ยุทธศาสตร์ที่ 5'!#REF!</f>
        <v>#REF!</v>
      </c>
      <c r="M44" s="41" t="e">
        <f>'ยุทธศาสตร์ที่ 5'!#REF!</f>
        <v>#REF!</v>
      </c>
      <c r="N44" s="41" t="e">
        <f>'ยุทธศาสตร์ที่ 5'!#REF!</f>
        <v>#REF!</v>
      </c>
    </row>
    <row r="45" spans="1:14">
      <c r="A45" s="51">
        <v>8</v>
      </c>
      <c r="B45" s="52" t="e">
        <f>'ยุทธศาสตร์ที่ 5'!#REF!</f>
        <v>#REF!</v>
      </c>
      <c r="C45" s="60" t="e">
        <f>'ยุทธศาสตร์ที่ 5'!#REF!</f>
        <v>#REF!</v>
      </c>
      <c r="D45" s="61" t="e">
        <f>'ยุทธศาสตร์ที่ 5'!#REF!</f>
        <v>#REF!</v>
      </c>
      <c r="E45" s="61" t="e">
        <f>'ยุทธศาสตร์ที่ 5'!#REF!</f>
        <v>#REF!</v>
      </c>
      <c r="F45" s="61" t="e">
        <f>'ยุทธศาสตร์ที่ 5'!#REF!</f>
        <v>#REF!</v>
      </c>
      <c r="G45" s="61" t="e">
        <f>'ยุทธศาสตร์ที่ 5'!#REF!</f>
        <v>#REF!</v>
      </c>
      <c r="H45" s="61" t="e">
        <f>'ยุทธศาสตร์ที่ 5'!#REF!</f>
        <v>#REF!</v>
      </c>
      <c r="I45" s="61" t="e">
        <f>'ยุทธศาสตร์ที่ 5'!#REF!</f>
        <v>#REF!</v>
      </c>
      <c r="J45" s="60" t="e">
        <f>'ยุทธศาสตร์ที่ 5'!#REF!</f>
        <v>#REF!</v>
      </c>
      <c r="K45" s="61" t="e">
        <f>'ยุทธศาสตร์ที่ 5'!#REF!</f>
        <v>#REF!</v>
      </c>
      <c r="L45" s="61" t="e">
        <f>'ยุทธศาสตร์ที่ 5'!#REF!</f>
        <v>#REF!</v>
      </c>
      <c r="M45" s="41" t="e">
        <f>'ยุทธศาสตร์ที่ 5'!#REF!</f>
        <v>#REF!</v>
      </c>
      <c r="N45" s="41" t="e">
        <f>'ยุทธศาสตร์ที่ 5'!#REF!</f>
        <v>#REF!</v>
      </c>
    </row>
    <row r="46" spans="1:14">
      <c r="A46" s="51">
        <v>9</v>
      </c>
      <c r="B46" s="52" t="e">
        <f>'ยุทธศาสตร์ที่ 5'!#REF!</f>
        <v>#REF!</v>
      </c>
      <c r="C46" s="60" t="e">
        <f>'ยุทธศาสตร์ที่ 5'!#REF!</f>
        <v>#REF!</v>
      </c>
      <c r="D46" s="61" t="e">
        <f>'ยุทธศาสตร์ที่ 5'!#REF!</f>
        <v>#REF!</v>
      </c>
      <c r="E46" s="61" t="e">
        <f>'ยุทธศาสตร์ที่ 5'!#REF!</f>
        <v>#REF!</v>
      </c>
      <c r="F46" s="61" t="e">
        <f>'ยุทธศาสตร์ที่ 5'!#REF!</f>
        <v>#REF!</v>
      </c>
      <c r="G46" s="61" t="e">
        <f>'ยุทธศาสตร์ที่ 5'!#REF!</f>
        <v>#REF!</v>
      </c>
      <c r="H46" s="61" t="e">
        <f>'ยุทธศาสตร์ที่ 5'!#REF!</f>
        <v>#REF!</v>
      </c>
      <c r="I46" s="61" t="e">
        <f>'ยุทธศาสตร์ที่ 5'!#REF!</f>
        <v>#REF!</v>
      </c>
      <c r="J46" s="60" t="e">
        <f>'ยุทธศาสตร์ที่ 5'!#REF!</f>
        <v>#REF!</v>
      </c>
      <c r="K46" s="61" t="e">
        <f>'ยุทธศาสตร์ที่ 5'!#REF!</f>
        <v>#REF!</v>
      </c>
      <c r="L46" s="61" t="e">
        <f>'ยุทธศาสตร์ที่ 5'!#REF!</f>
        <v>#REF!</v>
      </c>
      <c r="M46" s="41" t="e">
        <f>'ยุทธศาสตร์ที่ 5'!#REF!</f>
        <v>#REF!</v>
      </c>
      <c r="N46" s="41" t="e">
        <f>'ยุทธศาสตร์ที่ 5'!#REF!</f>
        <v>#REF!</v>
      </c>
    </row>
    <row r="47" spans="1:14">
      <c r="A47" s="51">
        <v>10</v>
      </c>
      <c r="B47" s="52" t="e">
        <f>'ยุทธศาสตร์ที่ 5'!#REF!</f>
        <v>#REF!</v>
      </c>
      <c r="C47" s="60" t="e">
        <f>'ยุทธศาสตร์ที่ 5'!#REF!</f>
        <v>#REF!</v>
      </c>
      <c r="D47" s="61" t="e">
        <f>'ยุทธศาสตร์ที่ 5'!#REF!</f>
        <v>#REF!</v>
      </c>
      <c r="E47" s="61" t="e">
        <f>'ยุทธศาสตร์ที่ 5'!#REF!</f>
        <v>#REF!</v>
      </c>
      <c r="F47" s="61" t="e">
        <f>'ยุทธศาสตร์ที่ 5'!#REF!</f>
        <v>#REF!</v>
      </c>
      <c r="G47" s="61" t="e">
        <f>'ยุทธศาสตร์ที่ 5'!#REF!</f>
        <v>#REF!</v>
      </c>
      <c r="H47" s="61" t="e">
        <f>'ยุทธศาสตร์ที่ 5'!#REF!</f>
        <v>#REF!</v>
      </c>
      <c r="I47" s="61" t="e">
        <f>'ยุทธศาสตร์ที่ 5'!#REF!</f>
        <v>#REF!</v>
      </c>
      <c r="J47" s="60" t="e">
        <f>'ยุทธศาสตร์ที่ 5'!#REF!</f>
        <v>#REF!</v>
      </c>
      <c r="K47" s="61" t="e">
        <f>'ยุทธศาสตร์ที่ 5'!#REF!</f>
        <v>#REF!</v>
      </c>
      <c r="L47" s="61" t="e">
        <f>'ยุทธศาสตร์ที่ 5'!#REF!</f>
        <v>#REF!</v>
      </c>
      <c r="M47" s="41" t="e">
        <f>'ยุทธศาสตร์ที่ 5'!#REF!</f>
        <v>#REF!</v>
      </c>
      <c r="N47" s="41" t="e">
        <f>'ยุทธศาสตร์ที่ 5'!#REF!</f>
        <v>#REF!</v>
      </c>
    </row>
    <row r="48" spans="1:14">
      <c r="A48" s="51">
        <v>11</v>
      </c>
      <c r="B48" s="52" t="e">
        <f>'ยุทธศาสตร์ที่ 5'!#REF!</f>
        <v>#REF!</v>
      </c>
      <c r="C48" s="60" t="e">
        <f>'ยุทธศาสตร์ที่ 5'!#REF!</f>
        <v>#REF!</v>
      </c>
      <c r="D48" s="61" t="e">
        <f>'ยุทธศาสตร์ที่ 5'!#REF!</f>
        <v>#REF!</v>
      </c>
      <c r="E48" s="61" t="e">
        <f>'ยุทธศาสตร์ที่ 5'!#REF!</f>
        <v>#REF!</v>
      </c>
      <c r="F48" s="61" t="e">
        <f>'ยุทธศาสตร์ที่ 5'!#REF!</f>
        <v>#REF!</v>
      </c>
      <c r="G48" s="61" t="e">
        <f>'ยุทธศาสตร์ที่ 5'!#REF!</f>
        <v>#REF!</v>
      </c>
      <c r="H48" s="61" t="e">
        <f>'ยุทธศาสตร์ที่ 5'!#REF!</f>
        <v>#REF!</v>
      </c>
      <c r="I48" s="61" t="e">
        <f>'ยุทธศาสตร์ที่ 5'!#REF!</f>
        <v>#REF!</v>
      </c>
      <c r="J48" s="60" t="e">
        <f>'ยุทธศาสตร์ที่ 5'!#REF!</f>
        <v>#REF!</v>
      </c>
      <c r="K48" s="61" t="e">
        <f>'ยุทธศาสตร์ที่ 5'!#REF!</f>
        <v>#REF!</v>
      </c>
      <c r="L48" s="61" t="e">
        <f>'ยุทธศาสตร์ที่ 5'!#REF!</f>
        <v>#REF!</v>
      </c>
      <c r="M48" s="41" t="e">
        <f>'ยุทธศาสตร์ที่ 5'!#REF!</f>
        <v>#REF!</v>
      </c>
      <c r="N48" s="41" t="e">
        <f>'ยุทธศาสตร์ที่ 5'!#REF!</f>
        <v>#REF!</v>
      </c>
    </row>
    <row r="49" spans="1:14">
      <c r="A49" s="51">
        <v>12</v>
      </c>
      <c r="B49" s="52" t="e">
        <f>'ยุทธศาสตร์ที่ 5'!#REF!</f>
        <v>#REF!</v>
      </c>
      <c r="C49" s="60" t="e">
        <f>'ยุทธศาสตร์ที่ 5'!#REF!</f>
        <v>#REF!</v>
      </c>
      <c r="D49" s="61" t="e">
        <f>'ยุทธศาสตร์ที่ 5'!#REF!</f>
        <v>#REF!</v>
      </c>
      <c r="E49" s="61" t="e">
        <f>'ยุทธศาสตร์ที่ 5'!#REF!</f>
        <v>#REF!</v>
      </c>
      <c r="F49" s="61" t="e">
        <f>'ยุทธศาสตร์ที่ 5'!#REF!</f>
        <v>#REF!</v>
      </c>
      <c r="G49" s="61" t="e">
        <f>'ยุทธศาสตร์ที่ 5'!#REF!</f>
        <v>#REF!</v>
      </c>
      <c r="H49" s="61" t="e">
        <f>'ยุทธศาสตร์ที่ 5'!#REF!</f>
        <v>#REF!</v>
      </c>
      <c r="I49" s="61" t="e">
        <f>'ยุทธศาสตร์ที่ 5'!#REF!</f>
        <v>#REF!</v>
      </c>
      <c r="J49" s="60" t="e">
        <f>'ยุทธศาสตร์ที่ 5'!#REF!</f>
        <v>#REF!</v>
      </c>
      <c r="K49" s="61" t="e">
        <f>'ยุทธศาสตร์ที่ 5'!#REF!</f>
        <v>#REF!</v>
      </c>
      <c r="L49" s="61" t="e">
        <f>'ยุทธศาสตร์ที่ 5'!#REF!</f>
        <v>#REF!</v>
      </c>
      <c r="M49" s="41" t="e">
        <f>'ยุทธศาสตร์ที่ 5'!#REF!</f>
        <v>#REF!</v>
      </c>
      <c r="N49" s="41" t="e">
        <f>'ยุทธศาสตร์ที่ 5'!#REF!</f>
        <v>#REF!</v>
      </c>
    </row>
    <row r="50" spans="1:14">
      <c r="A50" s="51">
        <v>13</v>
      </c>
      <c r="B50" s="52" t="e">
        <f>'ยุทธศาสตร์ที่ 5'!#REF!</f>
        <v>#REF!</v>
      </c>
      <c r="C50" s="60" t="e">
        <f>'ยุทธศาสตร์ที่ 5'!#REF!</f>
        <v>#REF!</v>
      </c>
      <c r="D50" s="61" t="e">
        <f>'ยุทธศาสตร์ที่ 5'!#REF!</f>
        <v>#REF!</v>
      </c>
      <c r="E50" s="61" t="e">
        <f>'ยุทธศาสตร์ที่ 5'!#REF!</f>
        <v>#REF!</v>
      </c>
      <c r="F50" s="61" t="e">
        <f>'ยุทธศาสตร์ที่ 5'!#REF!</f>
        <v>#REF!</v>
      </c>
      <c r="G50" s="61" t="e">
        <f>'ยุทธศาสตร์ที่ 5'!#REF!</f>
        <v>#REF!</v>
      </c>
      <c r="H50" s="61" t="e">
        <f>'ยุทธศาสตร์ที่ 5'!#REF!</f>
        <v>#REF!</v>
      </c>
      <c r="I50" s="61" t="e">
        <f>'ยุทธศาสตร์ที่ 5'!#REF!</f>
        <v>#REF!</v>
      </c>
      <c r="J50" s="60" t="e">
        <f>'ยุทธศาสตร์ที่ 5'!#REF!</f>
        <v>#REF!</v>
      </c>
      <c r="K50" s="61" t="e">
        <f>'ยุทธศาสตร์ที่ 5'!#REF!</f>
        <v>#REF!</v>
      </c>
      <c r="L50" s="61" t="e">
        <f>'ยุทธศาสตร์ที่ 5'!#REF!</f>
        <v>#REF!</v>
      </c>
      <c r="M50" s="41" t="e">
        <f>'ยุทธศาสตร์ที่ 5'!#REF!</f>
        <v>#REF!</v>
      </c>
      <c r="N50" s="41" t="e">
        <f>'ยุทธศาสตร์ที่ 5'!#REF!</f>
        <v>#REF!</v>
      </c>
    </row>
    <row r="51" spans="1:14">
      <c r="A51" s="51">
        <v>14</v>
      </c>
      <c r="B51" s="52" t="e">
        <f>'ยุทธศาสตร์ที่ 5'!#REF!</f>
        <v>#REF!</v>
      </c>
      <c r="C51" s="60" t="e">
        <f>'ยุทธศาสตร์ที่ 5'!#REF!</f>
        <v>#REF!</v>
      </c>
      <c r="D51" s="61" t="e">
        <f>'ยุทธศาสตร์ที่ 5'!#REF!</f>
        <v>#REF!</v>
      </c>
      <c r="E51" s="61" t="e">
        <f>'ยุทธศาสตร์ที่ 5'!#REF!</f>
        <v>#REF!</v>
      </c>
      <c r="F51" s="61" t="e">
        <f>'ยุทธศาสตร์ที่ 5'!#REF!</f>
        <v>#REF!</v>
      </c>
      <c r="G51" s="61" t="e">
        <f>'ยุทธศาสตร์ที่ 5'!#REF!</f>
        <v>#REF!</v>
      </c>
      <c r="H51" s="61" t="e">
        <f>'ยุทธศาสตร์ที่ 5'!#REF!</f>
        <v>#REF!</v>
      </c>
      <c r="I51" s="61" t="e">
        <f>'ยุทธศาสตร์ที่ 5'!#REF!</f>
        <v>#REF!</v>
      </c>
      <c r="J51" s="60" t="e">
        <f>'ยุทธศาสตร์ที่ 5'!#REF!</f>
        <v>#REF!</v>
      </c>
      <c r="K51" s="61" t="e">
        <f>'ยุทธศาสตร์ที่ 5'!#REF!</f>
        <v>#REF!</v>
      </c>
      <c r="L51" s="61" t="e">
        <f>'ยุทธศาสตร์ที่ 5'!#REF!</f>
        <v>#REF!</v>
      </c>
      <c r="M51" s="41" t="e">
        <f>'ยุทธศาสตร์ที่ 5'!#REF!</f>
        <v>#REF!</v>
      </c>
      <c r="N51" s="41" t="e">
        <f>'ยุทธศาสตร์ที่ 5'!#REF!</f>
        <v>#REF!</v>
      </c>
    </row>
    <row r="52" spans="1:14">
      <c r="A52" s="51">
        <v>15</v>
      </c>
      <c r="B52" s="52" t="e">
        <f>'ยุทธศาสตร์ที่ 5'!#REF!</f>
        <v>#REF!</v>
      </c>
      <c r="C52" s="60" t="e">
        <f>'ยุทธศาสตร์ที่ 5'!#REF!</f>
        <v>#REF!</v>
      </c>
      <c r="D52" s="61" t="e">
        <f>'ยุทธศาสตร์ที่ 5'!#REF!</f>
        <v>#REF!</v>
      </c>
      <c r="E52" s="61" t="e">
        <f>'ยุทธศาสตร์ที่ 5'!#REF!</f>
        <v>#REF!</v>
      </c>
      <c r="F52" s="61" t="e">
        <f>'ยุทธศาสตร์ที่ 5'!#REF!</f>
        <v>#REF!</v>
      </c>
      <c r="G52" s="61" t="e">
        <f>'ยุทธศาสตร์ที่ 5'!#REF!</f>
        <v>#REF!</v>
      </c>
      <c r="H52" s="61" t="e">
        <f>'ยุทธศาสตร์ที่ 5'!#REF!</f>
        <v>#REF!</v>
      </c>
      <c r="I52" s="61" t="e">
        <f>'ยุทธศาสตร์ที่ 5'!#REF!</f>
        <v>#REF!</v>
      </c>
      <c r="J52" s="60" t="e">
        <f>'ยุทธศาสตร์ที่ 5'!#REF!</f>
        <v>#REF!</v>
      </c>
      <c r="K52" s="61" t="e">
        <f>'ยุทธศาสตร์ที่ 5'!#REF!</f>
        <v>#REF!</v>
      </c>
      <c r="L52" s="61" t="e">
        <f>'ยุทธศาสตร์ที่ 5'!#REF!</f>
        <v>#REF!</v>
      </c>
      <c r="M52" s="41" t="e">
        <f>'ยุทธศาสตร์ที่ 5'!#REF!</f>
        <v>#REF!</v>
      </c>
      <c r="N52" s="41" t="e">
        <f>'ยุทธศาสตร์ที่ 5'!#REF!</f>
        <v>#REF!</v>
      </c>
    </row>
    <row r="53" spans="1:14">
      <c r="A53" s="51">
        <v>16</v>
      </c>
      <c r="B53" s="52" t="e">
        <f>'ยุทธศาสตร์ที่ 5'!#REF!</f>
        <v>#REF!</v>
      </c>
      <c r="C53" s="60" t="e">
        <f>'ยุทธศาสตร์ที่ 5'!#REF!</f>
        <v>#REF!</v>
      </c>
      <c r="D53" s="61" t="e">
        <f>'ยุทธศาสตร์ที่ 5'!#REF!</f>
        <v>#REF!</v>
      </c>
      <c r="E53" s="61" t="e">
        <f>'ยุทธศาสตร์ที่ 5'!#REF!</f>
        <v>#REF!</v>
      </c>
      <c r="F53" s="61" t="e">
        <f>'ยุทธศาสตร์ที่ 5'!#REF!</f>
        <v>#REF!</v>
      </c>
      <c r="G53" s="61" t="e">
        <f>'ยุทธศาสตร์ที่ 5'!#REF!</f>
        <v>#REF!</v>
      </c>
      <c r="H53" s="61" t="e">
        <f>'ยุทธศาสตร์ที่ 5'!#REF!</f>
        <v>#REF!</v>
      </c>
      <c r="I53" s="61" t="e">
        <f>'ยุทธศาสตร์ที่ 5'!#REF!</f>
        <v>#REF!</v>
      </c>
      <c r="J53" s="60" t="e">
        <f>'ยุทธศาสตร์ที่ 5'!#REF!</f>
        <v>#REF!</v>
      </c>
      <c r="K53" s="61" t="e">
        <f>'ยุทธศาสตร์ที่ 5'!#REF!</f>
        <v>#REF!</v>
      </c>
      <c r="L53" s="61" t="e">
        <f>'ยุทธศาสตร์ที่ 5'!#REF!</f>
        <v>#REF!</v>
      </c>
      <c r="M53" s="41" t="e">
        <f>'ยุทธศาสตร์ที่ 5'!#REF!</f>
        <v>#REF!</v>
      </c>
      <c r="N53" s="41" t="e">
        <f>'ยุทธศาสตร์ที่ 5'!#REF!</f>
        <v>#REF!</v>
      </c>
    </row>
    <row r="54" spans="1:14">
      <c r="A54" s="51">
        <v>17</v>
      </c>
      <c r="B54" s="52" t="e">
        <f>'ยุทธศาสตร์ที่ 5'!#REF!</f>
        <v>#REF!</v>
      </c>
      <c r="C54" s="60" t="e">
        <f>'ยุทธศาสตร์ที่ 5'!#REF!</f>
        <v>#REF!</v>
      </c>
      <c r="D54" s="61" t="e">
        <f>'ยุทธศาสตร์ที่ 5'!#REF!</f>
        <v>#REF!</v>
      </c>
      <c r="E54" s="61" t="e">
        <f>'ยุทธศาสตร์ที่ 5'!#REF!</f>
        <v>#REF!</v>
      </c>
      <c r="F54" s="61" t="e">
        <f>'ยุทธศาสตร์ที่ 5'!#REF!</f>
        <v>#REF!</v>
      </c>
      <c r="G54" s="61" t="e">
        <f>'ยุทธศาสตร์ที่ 5'!#REF!</f>
        <v>#REF!</v>
      </c>
      <c r="H54" s="61" t="e">
        <f>'ยุทธศาสตร์ที่ 5'!#REF!</f>
        <v>#REF!</v>
      </c>
      <c r="I54" s="61" t="e">
        <f>'ยุทธศาสตร์ที่ 5'!#REF!</f>
        <v>#REF!</v>
      </c>
      <c r="J54" s="60" t="e">
        <f>'ยุทธศาสตร์ที่ 5'!#REF!</f>
        <v>#REF!</v>
      </c>
      <c r="K54" s="61" t="e">
        <f>'ยุทธศาสตร์ที่ 5'!#REF!</f>
        <v>#REF!</v>
      </c>
      <c r="L54" s="61" t="e">
        <f>'ยุทธศาสตร์ที่ 5'!#REF!</f>
        <v>#REF!</v>
      </c>
      <c r="M54" s="41" t="e">
        <f>'ยุทธศาสตร์ที่ 5'!#REF!</f>
        <v>#REF!</v>
      </c>
      <c r="N54" s="41" t="e">
        <f>'ยุทธศาสตร์ที่ 5'!#REF!</f>
        <v>#REF!</v>
      </c>
    </row>
    <row r="55" spans="1:14">
      <c r="A55" s="51"/>
      <c r="B55" s="52"/>
      <c r="C55" s="60"/>
      <c r="D55" s="61"/>
      <c r="E55" s="61"/>
      <c r="F55" s="61"/>
      <c r="G55" s="61"/>
      <c r="H55" s="61"/>
      <c r="I55" s="61"/>
      <c r="J55" s="60"/>
      <c r="K55" s="61"/>
      <c r="L55" s="61"/>
    </row>
    <row r="56" spans="1:14" s="33" customFormat="1">
      <c r="A56" s="62" t="s">
        <v>56</v>
      </c>
      <c r="B56" s="56">
        <f>COUNT(A40:A55)</f>
        <v>15</v>
      </c>
      <c r="C56" s="57" t="s">
        <v>0</v>
      </c>
      <c r="D56" s="59" t="e">
        <f t="shared" ref="D56:I56" si="9">SUM(D40:D55)</f>
        <v>#REF!</v>
      </c>
      <c r="E56" s="59" t="e">
        <f t="shared" si="9"/>
        <v>#REF!</v>
      </c>
      <c r="F56" s="59" t="e">
        <f t="shared" si="9"/>
        <v>#REF!</v>
      </c>
      <c r="G56" s="59" t="e">
        <f t="shared" si="9"/>
        <v>#REF!</v>
      </c>
      <c r="H56" s="59" t="e">
        <f t="shared" si="9"/>
        <v>#REF!</v>
      </c>
      <c r="I56" s="59" t="e">
        <f t="shared" si="9"/>
        <v>#REF!</v>
      </c>
      <c r="J56" s="57"/>
      <c r="K56" s="59"/>
      <c r="L56" s="59"/>
    </row>
    <row r="57" spans="1:14" hidden="1">
      <c r="B57" s="61"/>
      <c r="C57" s="60"/>
      <c r="D57" s="61"/>
      <c r="E57" s="61"/>
      <c r="F57" s="61"/>
      <c r="G57" s="61"/>
      <c r="H57" s="61"/>
      <c r="I57" s="61"/>
      <c r="J57" s="60"/>
      <c r="K57" s="61"/>
      <c r="L57" s="61"/>
    </row>
    <row r="58" spans="1:14" hidden="1">
      <c r="B58" s="72" t="s">
        <v>109</v>
      </c>
      <c r="C58" s="57"/>
      <c r="D58" s="59">
        <f t="shared" ref="D58:I58" si="10">SUM(D57:D57)</f>
        <v>0</v>
      </c>
      <c r="E58" s="59">
        <f t="shared" si="10"/>
        <v>0</v>
      </c>
      <c r="F58" s="59">
        <f t="shared" si="10"/>
        <v>0</v>
      </c>
      <c r="G58" s="59">
        <f t="shared" si="10"/>
        <v>0</v>
      </c>
      <c r="H58" s="59">
        <f t="shared" si="10"/>
        <v>0</v>
      </c>
      <c r="I58" s="59">
        <f t="shared" si="10"/>
        <v>0</v>
      </c>
      <c r="J58" s="57"/>
      <c r="K58" s="59"/>
      <c r="L58" s="59"/>
    </row>
    <row r="59" spans="1:14">
      <c r="A59" s="48" t="s">
        <v>29</v>
      </c>
      <c r="B59" s="49"/>
      <c r="C59" s="50"/>
      <c r="D59" s="49"/>
      <c r="E59" s="49"/>
      <c r="F59" s="49"/>
      <c r="G59" s="49"/>
      <c r="H59" s="49"/>
      <c r="I59" s="49"/>
      <c r="J59" s="50"/>
      <c r="K59" s="49"/>
      <c r="L59" s="49"/>
    </row>
    <row r="60" spans="1:14">
      <c r="A60" s="51">
        <v>2</v>
      </c>
      <c r="B60" s="61" t="e">
        <f>'ยุทธศาสตร์ที่ 6'!#REF!</f>
        <v>#REF!</v>
      </c>
      <c r="C60" s="60" t="e">
        <f>'ยุทธศาสตร์ที่ 6'!#REF!</f>
        <v>#REF!</v>
      </c>
      <c r="D60" s="61" t="e">
        <f>'ยุทธศาสตร์ที่ 6'!#REF!</f>
        <v>#REF!</v>
      </c>
      <c r="E60" s="61" t="e">
        <f>'ยุทธศาสตร์ที่ 6'!#REF!</f>
        <v>#REF!</v>
      </c>
      <c r="F60" s="61" t="e">
        <f>'ยุทธศาสตร์ที่ 6'!#REF!</f>
        <v>#REF!</v>
      </c>
      <c r="G60" s="61" t="e">
        <f>'ยุทธศาสตร์ที่ 6'!#REF!</f>
        <v>#REF!</v>
      </c>
      <c r="H60" s="61" t="e">
        <f>'ยุทธศาสตร์ที่ 6'!#REF!</f>
        <v>#REF!</v>
      </c>
      <c r="I60" s="61" t="e">
        <f>'ยุทธศาสตร์ที่ 6'!#REF!</f>
        <v>#REF!</v>
      </c>
      <c r="J60" s="60" t="e">
        <f>'ยุทธศาสตร์ที่ 6'!#REF!</f>
        <v>#REF!</v>
      </c>
      <c r="K60" s="60" t="e">
        <f>'ยุทธศาสตร์ที่ 6'!#REF!</f>
        <v>#REF!</v>
      </c>
      <c r="L60" s="61" t="e">
        <f>'ยุทธศาสตร์ที่ 6'!#REF!</f>
        <v>#REF!</v>
      </c>
      <c r="M60" s="41" t="e">
        <f>'ยุทธศาสตร์ที่ 6'!#REF!</f>
        <v>#REF!</v>
      </c>
      <c r="N60" s="41" t="e">
        <f>'ยุทธศาสตร์ที่ 6'!#REF!</f>
        <v>#REF!</v>
      </c>
    </row>
    <row r="61" spans="1:14">
      <c r="A61" s="51"/>
      <c r="B61" s="61"/>
      <c r="C61" s="60"/>
      <c r="D61" s="61"/>
      <c r="E61" s="61"/>
      <c r="F61" s="61"/>
      <c r="G61" s="61"/>
      <c r="H61" s="61"/>
      <c r="I61" s="61"/>
      <c r="J61" s="60"/>
      <c r="K61" s="60"/>
      <c r="L61" s="61"/>
    </row>
    <row r="62" spans="1:14" s="33" customFormat="1">
      <c r="A62" s="56" t="s">
        <v>56</v>
      </c>
      <c r="B62" s="56">
        <f>COUNT(A60:A61)</f>
        <v>1</v>
      </c>
      <c r="C62" s="57" t="s">
        <v>0</v>
      </c>
      <c r="D62" s="59" t="e">
        <f t="shared" ref="D62:I62" si="11">SUM(D60:D61)</f>
        <v>#REF!</v>
      </c>
      <c r="E62" s="59" t="e">
        <f t="shared" si="11"/>
        <v>#REF!</v>
      </c>
      <c r="F62" s="59" t="e">
        <f t="shared" si="11"/>
        <v>#REF!</v>
      </c>
      <c r="G62" s="59" t="e">
        <f t="shared" si="11"/>
        <v>#REF!</v>
      </c>
      <c r="H62" s="59" t="e">
        <f t="shared" si="11"/>
        <v>#REF!</v>
      </c>
      <c r="I62" s="59" t="e">
        <f t="shared" si="11"/>
        <v>#REF!</v>
      </c>
      <c r="J62" s="57"/>
      <c r="K62" s="59"/>
      <c r="L62" s="59"/>
    </row>
    <row r="73" spans="1:10">
      <c r="A73" s="41"/>
    </row>
    <row r="78" spans="1:10">
      <c r="A78" s="41"/>
      <c r="C78" s="41"/>
      <c r="J78" s="41"/>
    </row>
    <row r="80" spans="1:10">
      <c r="A80" s="41"/>
      <c r="C80" s="41"/>
      <c r="J80" s="41"/>
    </row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6"/>
  <sheetViews>
    <sheetView zoomScale="60" zoomScaleNormal="60" workbookViewId="0">
      <selection activeCell="H34" sqref="H34"/>
    </sheetView>
  </sheetViews>
  <sheetFormatPr defaultRowHeight="14.4"/>
  <cols>
    <col min="2" max="2" width="13.5546875" customWidth="1"/>
    <col min="3" max="3" width="13.44140625" customWidth="1"/>
  </cols>
  <sheetData>
    <row r="1" spans="1:3">
      <c r="B1" t="s">
        <v>110</v>
      </c>
      <c r="C1" t="s">
        <v>59</v>
      </c>
    </row>
    <row r="2" spans="1:3">
      <c r="A2" t="s">
        <v>111</v>
      </c>
      <c r="B2" s="76" t="e">
        <f>มท!$D$4</f>
        <v>#REF!</v>
      </c>
      <c r="C2">
        <f>มท!$C$4</f>
        <v>16</v>
      </c>
    </row>
    <row r="3" spans="1:3">
      <c r="A3" t="s">
        <v>112</v>
      </c>
      <c r="B3" t="e">
        <f>อก!$D$4</f>
        <v>#REF!</v>
      </c>
      <c r="C3">
        <f>อก!$C$4</f>
        <v>13</v>
      </c>
    </row>
    <row r="4" spans="1:3">
      <c r="A4" t="s">
        <v>121</v>
      </c>
      <c r="B4" s="76" t="e">
        <f>ทส!$D$4</f>
        <v>#REF!</v>
      </c>
      <c r="C4">
        <f>ทส!$C$4</f>
        <v>1</v>
      </c>
    </row>
    <row r="5" spans="1:3">
      <c r="A5" t="s">
        <v>122</v>
      </c>
      <c r="B5" s="76" t="e">
        <f>คค!$D$4</f>
        <v>#REF!</v>
      </c>
      <c r="C5">
        <f>คค!$C$4</f>
        <v>1</v>
      </c>
    </row>
    <row r="6" spans="1:3">
      <c r="A6" t="s">
        <v>119</v>
      </c>
      <c r="B6" t="e">
        <f>สธ!$D$4</f>
        <v>#REF!</v>
      </c>
      <c r="C6">
        <f>สธ!$C$4</f>
        <v>1</v>
      </c>
    </row>
    <row r="7" spans="1:3">
      <c r="A7" t="s">
        <v>120</v>
      </c>
      <c r="B7" s="76" t="e">
        <f>เอกชน!$D$4</f>
        <v>#REF!</v>
      </c>
      <c r="C7">
        <f>เอกชน!$C$4</f>
        <v>27</v>
      </c>
    </row>
    <row r="8" spans="1:3">
      <c r="B8" s="76"/>
    </row>
    <row r="10" spans="1:3">
      <c r="B10" t="e">
        <f>SUM(B2:B8)</f>
        <v>#REF!</v>
      </c>
      <c r="C10">
        <f>SUM(C2:C8)</f>
        <v>59</v>
      </c>
    </row>
    <row r="15" spans="1:3">
      <c r="A15" t="s">
        <v>113</v>
      </c>
    </row>
    <row r="16" spans="1:3">
      <c r="B16" t="s">
        <v>110</v>
      </c>
      <c r="C16" t="s">
        <v>59</v>
      </c>
    </row>
    <row r="17" spans="1:3">
      <c r="A17" t="s">
        <v>114</v>
      </c>
      <c r="B17" t="e">
        <f>กรอ!$D$4</f>
        <v>#REF!</v>
      </c>
      <c r="C17">
        <f>กรอ!$C$4</f>
        <v>9</v>
      </c>
    </row>
    <row r="18" spans="1:3">
      <c r="A18" t="s">
        <v>123</v>
      </c>
      <c r="B18" t="e">
        <f>กสอ!$D$4</f>
        <v>#REF!</v>
      </c>
      <c r="C18">
        <f>กสอ!$C$4</f>
        <v>1</v>
      </c>
    </row>
    <row r="19" spans="1:3">
      <c r="A19" t="s">
        <v>115</v>
      </c>
      <c r="B19" t="e">
        <f>สป.!$D$4</f>
        <v>#REF!</v>
      </c>
      <c r="C19" t="str">
        <f>สป.!$C$4</f>
        <v>ง</v>
      </c>
    </row>
    <row r="22" spans="1:3">
      <c r="A22" t="s">
        <v>116</v>
      </c>
    </row>
    <row r="23" spans="1:3">
      <c r="B23" t="s">
        <v>110</v>
      </c>
      <c r="C23" t="s">
        <v>59</v>
      </c>
    </row>
    <row r="24" spans="1:3">
      <c r="A24" t="s">
        <v>117</v>
      </c>
      <c r="B24">
        <f>ยธ!$D$4</f>
        <v>0</v>
      </c>
      <c r="C24">
        <f>ยธ!$C$4</f>
        <v>1</v>
      </c>
    </row>
    <row r="25" spans="1:3">
      <c r="A25" t="s">
        <v>118</v>
      </c>
      <c r="B25" s="77" t="e">
        <f>อปท.!$D$4</f>
        <v>#REF!</v>
      </c>
      <c r="C25">
        <f>อปท.!$C$4</f>
        <v>12</v>
      </c>
    </row>
    <row r="26" spans="1:3">
      <c r="A26" t="s">
        <v>124</v>
      </c>
      <c r="B26" s="77" t="e">
        <f>อื่นๆ!$D$4</f>
        <v>#REF!</v>
      </c>
      <c r="C26">
        <f>อื่นๆ!$C$4</f>
        <v>3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12"/>
  <sheetViews>
    <sheetView topLeftCell="A72" zoomScale="50" zoomScaleNormal="50" zoomScalePageLayoutView="50" workbookViewId="0">
      <selection activeCell="B94" sqref="B94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4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4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4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4" s="33" customFormat="1">
      <c r="A4" s="42"/>
      <c r="B4" s="43"/>
      <c r="C4" s="44">
        <f>B10+B26+B49+B63+B86+B94</f>
        <v>59</v>
      </c>
      <c r="D4" s="45" t="e">
        <f t="shared" ref="D4:I4" si="0">D10+D26+D49+D63+D86+D94</f>
        <v>#REF!</v>
      </c>
      <c r="E4" s="45" t="e">
        <f t="shared" si="0"/>
        <v>#REF!</v>
      </c>
      <c r="F4" s="45" t="e">
        <f t="shared" si="0"/>
        <v>#REF!</v>
      </c>
      <c r="G4" s="45" t="e">
        <f t="shared" si="0"/>
        <v>#REF!</v>
      </c>
      <c r="H4" s="45" t="e">
        <f t="shared" si="0"/>
        <v>#REF!</v>
      </c>
      <c r="I4" s="45" t="e">
        <f t="shared" si="0"/>
        <v>#REF!</v>
      </c>
      <c r="J4" s="46"/>
      <c r="K4" s="47"/>
      <c r="L4" s="47"/>
    </row>
    <row r="5" spans="1:14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4">
      <c r="A6" s="51">
        <v>1</v>
      </c>
      <c r="B6" s="52" t="e">
        <f>'ยุทธศาสตร์ที่ 1'!#REF!</f>
        <v>#REF!</v>
      </c>
      <c r="C6" s="52" t="e">
        <f>'ยุทธศาสตร์ที่ 1'!#REF!</f>
        <v>#REF!</v>
      </c>
      <c r="D6" s="53" t="e">
        <f>'ยุทธศาสตร์ที่ 1'!#REF!</f>
        <v>#REF!</v>
      </c>
      <c r="E6" s="53" t="e">
        <f>'ยุทธศาสตร์ที่ 1'!#REF!</f>
        <v>#REF!</v>
      </c>
      <c r="F6" s="53" t="e">
        <f>'ยุทธศาสตร์ที่ 1'!#REF!</f>
        <v>#REF!</v>
      </c>
      <c r="G6" s="54" t="e">
        <f>'ยุทธศาสตร์ที่ 1'!#REF!</f>
        <v>#REF!</v>
      </c>
      <c r="H6" s="54" t="e">
        <f>'ยุทธศาสตร์ที่ 1'!#REF!</f>
        <v>#REF!</v>
      </c>
      <c r="I6" s="54" t="e">
        <f>'ยุทธศาสตร์ที่ 1'!#REF!</f>
        <v>#REF!</v>
      </c>
      <c r="J6" s="52" t="e">
        <f>'ยุทธศาสตร์ที่ 1'!#REF!</f>
        <v>#REF!</v>
      </c>
      <c r="K6" s="55" t="e">
        <f>'ยุทธศาสตร์ที่ 1'!#REF!</f>
        <v>#REF!</v>
      </c>
      <c r="L6" s="55" t="e">
        <f>'ยุทธศาสตร์ที่ 1'!#REF!</f>
        <v>#REF!</v>
      </c>
      <c r="M6" s="41" t="e">
        <f>'ยุทธศาสตร์ที่ 1'!#REF!</f>
        <v>#REF!</v>
      </c>
      <c r="N6" s="41" t="e">
        <f>'ยุทธศาสตร์ที่ 1'!#REF!</f>
        <v>#REF!</v>
      </c>
    </row>
    <row r="7" spans="1:14">
      <c r="A7" s="51">
        <v>2</v>
      </c>
      <c r="B7" s="52" t="e">
        <f>'ยุทธศาสตร์ที่ 1'!#REF!</f>
        <v>#REF!</v>
      </c>
      <c r="C7" s="52" t="e">
        <f>'ยุทธศาสตร์ที่ 1'!#REF!</f>
        <v>#REF!</v>
      </c>
      <c r="D7" s="53" t="e">
        <f>'ยุทธศาสตร์ที่ 1'!#REF!</f>
        <v>#REF!</v>
      </c>
      <c r="E7" s="53" t="e">
        <f>'ยุทธศาสตร์ที่ 1'!#REF!</f>
        <v>#REF!</v>
      </c>
      <c r="F7" s="53" t="e">
        <f>'ยุทธศาสตร์ที่ 1'!#REF!</f>
        <v>#REF!</v>
      </c>
      <c r="G7" s="54" t="e">
        <f>'ยุทธศาสตร์ที่ 1'!#REF!</f>
        <v>#REF!</v>
      </c>
      <c r="H7" s="54" t="e">
        <f>'ยุทธศาสตร์ที่ 1'!#REF!</f>
        <v>#REF!</v>
      </c>
      <c r="I7" s="54" t="e">
        <f>'ยุทธศาสตร์ที่ 1'!#REF!</f>
        <v>#REF!</v>
      </c>
      <c r="J7" s="52" t="e">
        <f>'ยุทธศาสตร์ที่ 1'!#REF!</f>
        <v>#REF!</v>
      </c>
      <c r="K7" s="55" t="e">
        <f>'ยุทธศาสตร์ที่ 1'!#REF!</f>
        <v>#REF!</v>
      </c>
      <c r="L7" s="55" t="e">
        <f>'ยุทธศาสตร์ที่ 1'!#REF!</f>
        <v>#REF!</v>
      </c>
      <c r="M7" s="41" t="e">
        <f>'ยุทธศาสตร์ที่ 1'!#REF!</f>
        <v>#REF!</v>
      </c>
      <c r="N7" s="41" t="e">
        <f>'ยุทธศาสตร์ที่ 1'!#REF!</f>
        <v>#REF!</v>
      </c>
    </row>
    <row r="8" spans="1:14">
      <c r="A8" s="51">
        <v>3</v>
      </c>
      <c r="B8" s="52" t="e">
        <f>'ยุทธศาสตร์ที่ 1'!#REF!</f>
        <v>#REF!</v>
      </c>
      <c r="C8" s="52" t="e">
        <f>'ยุทธศาสตร์ที่ 1'!#REF!</f>
        <v>#REF!</v>
      </c>
      <c r="D8" s="53" t="e">
        <f>'ยุทธศาสตร์ที่ 1'!#REF!</f>
        <v>#REF!</v>
      </c>
      <c r="E8" s="53" t="e">
        <f>'ยุทธศาสตร์ที่ 1'!#REF!</f>
        <v>#REF!</v>
      </c>
      <c r="F8" s="53" t="e">
        <f>'ยุทธศาสตร์ที่ 1'!#REF!</f>
        <v>#REF!</v>
      </c>
      <c r="G8" s="54" t="e">
        <f>'ยุทธศาสตร์ที่ 1'!#REF!</f>
        <v>#REF!</v>
      </c>
      <c r="H8" s="54" t="e">
        <f>'ยุทธศาสตร์ที่ 1'!#REF!</f>
        <v>#REF!</v>
      </c>
      <c r="I8" s="54" t="e">
        <f>'ยุทธศาสตร์ที่ 1'!#REF!</f>
        <v>#REF!</v>
      </c>
      <c r="J8" s="52" t="e">
        <f>'ยุทธศาสตร์ที่ 1'!#REF!</f>
        <v>#REF!</v>
      </c>
      <c r="K8" s="55" t="e">
        <f>'ยุทธศาสตร์ที่ 1'!#REF!</f>
        <v>#REF!</v>
      </c>
      <c r="L8" s="55" t="e">
        <f>'ยุทธศาสตร์ที่ 1'!#REF!</f>
        <v>#REF!</v>
      </c>
      <c r="M8" s="41" t="e">
        <f>'ยุทธศาสตร์ที่ 1'!#REF!</f>
        <v>#REF!</v>
      </c>
      <c r="N8" s="41" t="e">
        <f>'ยุทธศาสตร์ที่ 1'!#REF!</f>
        <v>#REF!</v>
      </c>
    </row>
    <row r="9" spans="1:14">
      <c r="A9" s="51"/>
      <c r="B9" s="52"/>
      <c r="C9" s="52"/>
      <c r="D9" s="53"/>
      <c r="E9" s="53"/>
      <c r="F9" s="53"/>
      <c r="G9" s="54"/>
      <c r="H9" s="54"/>
      <c r="I9" s="54"/>
      <c r="J9" s="52"/>
      <c r="K9" s="55"/>
      <c r="L9" s="55"/>
    </row>
    <row r="10" spans="1:14" s="33" customFormat="1">
      <c r="A10" s="56" t="s">
        <v>56</v>
      </c>
      <c r="B10" s="56">
        <f>COUNT(A6:A9)</f>
        <v>3</v>
      </c>
      <c r="C10" s="57" t="s">
        <v>0</v>
      </c>
      <c r="D10" s="58" t="e">
        <f t="shared" ref="D10:I10" si="1">SUM(D6:D9)</f>
        <v>#REF!</v>
      </c>
      <c r="E10" s="58" t="e">
        <f t="shared" si="1"/>
        <v>#REF!</v>
      </c>
      <c r="F10" s="58" t="e">
        <f t="shared" si="1"/>
        <v>#REF!</v>
      </c>
      <c r="G10" s="58" t="e">
        <f t="shared" si="1"/>
        <v>#REF!</v>
      </c>
      <c r="H10" s="58" t="e">
        <f t="shared" si="1"/>
        <v>#REF!</v>
      </c>
      <c r="I10" s="58" t="e">
        <f t="shared" si="1"/>
        <v>#REF!</v>
      </c>
      <c r="J10" s="57"/>
      <c r="K10" s="59"/>
      <c r="L10" s="59"/>
    </row>
    <row r="11" spans="1:14">
      <c r="A11" s="48" t="s">
        <v>25</v>
      </c>
      <c r="B11" s="49"/>
      <c r="C11" s="50"/>
      <c r="D11" s="49"/>
      <c r="E11" s="49"/>
      <c r="F11" s="49"/>
      <c r="G11" s="49"/>
      <c r="H11" s="49"/>
      <c r="I11" s="49"/>
      <c r="J11" s="50"/>
      <c r="K11" s="49"/>
      <c r="L11" s="49"/>
    </row>
    <row r="12" spans="1:14">
      <c r="A12" s="51">
        <v>1</v>
      </c>
      <c r="B12" s="52" t="e">
        <f>#REF!</f>
        <v>#REF!</v>
      </c>
      <c r="C12" s="60" t="e">
        <f>#REF!</f>
        <v>#REF!</v>
      </c>
      <c r="D12" s="61" t="e">
        <f>#REF!</f>
        <v>#REF!</v>
      </c>
      <c r="E12" s="61" t="e">
        <f>#REF!</f>
        <v>#REF!</v>
      </c>
      <c r="F12" s="61" t="e">
        <f>#REF!</f>
        <v>#REF!</v>
      </c>
      <c r="G12" s="61" t="e">
        <f>#REF!</f>
        <v>#REF!</v>
      </c>
      <c r="H12" s="61" t="e">
        <f>#REF!</f>
        <v>#REF!</v>
      </c>
      <c r="I12" s="61" t="e">
        <f>#REF!</f>
        <v>#REF!</v>
      </c>
      <c r="J12" s="60" t="e">
        <f>#REF!</f>
        <v>#REF!</v>
      </c>
      <c r="K12" s="61" t="e">
        <f>#REF!</f>
        <v>#REF!</v>
      </c>
      <c r="L12" s="61" t="e">
        <f>#REF!</f>
        <v>#REF!</v>
      </c>
      <c r="M12" s="41" t="e">
        <f>#REF!</f>
        <v>#REF!</v>
      </c>
    </row>
    <row r="13" spans="1:14">
      <c r="A13" s="51">
        <v>2</v>
      </c>
      <c r="B13" s="52" t="e">
        <f>#REF!</f>
        <v>#REF!</v>
      </c>
      <c r="C13" s="60" t="e">
        <f>#REF!</f>
        <v>#REF!</v>
      </c>
      <c r="D13" s="61" t="e">
        <f>#REF!</f>
        <v>#REF!</v>
      </c>
      <c r="E13" s="61" t="e">
        <f>#REF!</f>
        <v>#REF!</v>
      </c>
      <c r="F13" s="61" t="e">
        <f>#REF!</f>
        <v>#REF!</v>
      </c>
      <c r="G13" s="61" t="e">
        <f>#REF!</f>
        <v>#REF!</v>
      </c>
      <c r="H13" s="61" t="e">
        <f>#REF!</f>
        <v>#REF!</v>
      </c>
      <c r="I13" s="61" t="e">
        <f>#REF!</f>
        <v>#REF!</v>
      </c>
      <c r="J13" s="60" t="e">
        <f>#REF!</f>
        <v>#REF!</v>
      </c>
      <c r="K13" s="61" t="e">
        <f>#REF!</f>
        <v>#REF!</v>
      </c>
      <c r="L13" s="61" t="e">
        <f>#REF!</f>
        <v>#REF!</v>
      </c>
      <c r="M13" s="41" t="e">
        <f>#REF!</f>
        <v>#REF!</v>
      </c>
      <c r="N13" s="41" t="e">
        <f>#REF!</f>
        <v>#REF!</v>
      </c>
    </row>
    <row r="14" spans="1:14">
      <c r="A14" s="51">
        <v>3</v>
      </c>
      <c r="B14" s="52" t="e">
        <f>#REF!</f>
        <v>#REF!</v>
      </c>
      <c r="C14" s="60" t="e">
        <f>#REF!</f>
        <v>#REF!</v>
      </c>
      <c r="D14" s="61" t="e">
        <f>#REF!</f>
        <v>#REF!</v>
      </c>
      <c r="E14" s="61" t="e">
        <f>#REF!</f>
        <v>#REF!</v>
      </c>
      <c r="F14" s="61" t="e">
        <f>#REF!</f>
        <v>#REF!</v>
      </c>
      <c r="G14" s="61" t="e">
        <f>#REF!</f>
        <v>#REF!</v>
      </c>
      <c r="H14" s="61" t="e">
        <f>#REF!</f>
        <v>#REF!</v>
      </c>
      <c r="I14" s="61" t="e">
        <f>#REF!</f>
        <v>#REF!</v>
      </c>
      <c r="J14" s="60" t="e">
        <f>#REF!</f>
        <v>#REF!</v>
      </c>
      <c r="K14" s="61" t="e">
        <f>#REF!</f>
        <v>#REF!</v>
      </c>
      <c r="L14" s="61" t="e">
        <f>#REF!</f>
        <v>#REF!</v>
      </c>
      <c r="M14" s="41" t="e">
        <f>#REF!</f>
        <v>#REF!</v>
      </c>
      <c r="N14" s="41" t="e">
        <f>#REF!</f>
        <v>#REF!</v>
      </c>
    </row>
    <row r="15" spans="1:14">
      <c r="A15" s="51">
        <v>4</v>
      </c>
      <c r="B15" s="52" t="e">
        <f>#REF!</f>
        <v>#REF!</v>
      </c>
      <c r="C15" s="60" t="e">
        <f>#REF!</f>
        <v>#REF!</v>
      </c>
      <c r="D15" s="61" t="e">
        <f>#REF!</f>
        <v>#REF!</v>
      </c>
      <c r="E15" s="61" t="e">
        <f>#REF!</f>
        <v>#REF!</v>
      </c>
      <c r="F15" s="61" t="e">
        <f>#REF!</f>
        <v>#REF!</v>
      </c>
      <c r="G15" s="61" t="e">
        <f>#REF!</f>
        <v>#REF!</v>
      </c>
      <c r="H15" s="61" t="e">
        <f>#REF!</f>
        <v>#REF!</v>
      </c>
      <c r="I15" s="61" t="e">
        <f>#REF!</f>
        <v>#REF!</v>
      </c>
      <c r="J15" s="60" t="e">
        <f>#REF!</f>
        <v>#REF!</v>
      </c>
      <c r="K15" s="61" t="e">
        <f>#REF!</f>
        <v>#REF!</v>
      </c>
      <c r="L15" s="61" t="e">
        <f>#REF!</f>
        <v>#REF!</v>
      </c>
      <c r="M15" s="41" t="e">
        <f>#REF!</f>
        <v>#REF!</v>
      </c>
      <c r="N15" s="41" t="e">
        <f>#REF!</f>
        <v>#REF!</v>
      </c>
    </row>
    <row r="16" spans="1:14">
      <c r="A16" s="51">
        <v>5</v>
      </c>
      <c r="B16" s="52" t="e">
        <f>#REF!</f>
        <v>#REF!</v>
      </c>
      <c r="C16" s="60" t="e">
        <f>#REF!</f>
        <v>#REF!</v>
      </c>
      <c r="D16" s="61" t="e">
        <f>#REF!</f>
        <v>#REF!</v>
      </c>
      <c r="E16" s="61" t="e">
        <f>#REF!</f>
        <v>#REF!</v>
      </c>
      <c r="F16" s="61" t="e">
        <f>#REF!</f>
        <v>#REF!</v>
      </c>
      <c r="G16" s="61" t="e">
        <f>#REF!</f>
        <v>#REF!</v>
      </c>
      <c r="H16" s="61" t="e">
        <f>#REF!</f>
        <v>#REF!</v>
      </c>
      <c r="I16" s="61" t="e">
        <f>#REF!</f>
        <v>#REF!</v>
      </c>
      <c r="J16" s="60" t="e">
        <f>#REF!</f>
        <v>#REF!</v>
      </c>
      <c r="K16" s="61" t="e">
        <f>#REF!</f>
        <v>#REF!</v>
      </c>
      <c r="L16" s="61" t="e">
        <f>#REF!</f>
        <v>#REF!</v>
      </c>
      <c r="M16" s="41" t="e">
        <f>#REF!</f>
        <v>#REF!</v>
      </c>
      <c r="N16" s="41" t="e">
        <f>#REF!</f>
        <v>#REF!</v>
      </c>
    </row>
    <row r="17" spans="1:14">
      <c r="A17" s="51">
        <v>6</v>
      </c>
      <c r="B17" s="52" t="e">
        <f>#REF!</f>
        <v>#REF!</v>
      </c>
      <c r="C17" s="60" t="e">
        <f>#REF!</f>
        <v>#REF!</v>
      </c>
      <c r="D17" s="61" t="e">
        <f>#REF!</f>
        <v>#REF!</v>
      </c>
      <c r="E17" s="61" t="e">
        <f>#REF!</f>
        <v>#REF!</v>
      </c>
      <c r="F17" s="61" t="e">
        <f>#REF!</f>
        <v>#REF!</v>
      </c>
      <c r="G17" s="61" t="e">
        <f>#REF!</f>
        <v>#REF!</v>
      </c>
      <c r="H17" s="61" t="e">
        <f>#REF!</f>
        <v>#REF!</v>
      </c>
      <c r="I17" s="61" t="e">
        <f>#REF!</f>
        <v>#REF!</v>
      </c>
      <c r="J17" s="60" t="e">
        <f>#REF!</f>
        <v>#REF!</v>
      </c>
      <c r="K17" s="61" t="e">
        <f>#REF!</f>
        <v>#REF!</v>
      </c>
      <c r="L17" s="61" t="e">
        <f>#REF!</f>
        <v>#REF!</v>
      </c>
      <c r="M17" s="41" t="e">
        <f>#REF!</f>
        <v>#REF!</v>
      </c>
      <c r="N17" s="41" t="e">
        <f>#REF!</f>
        <v>#REF!</v>
      </c>
    </row>
    <row r="18" spans="1:14">
      <c r="A18" s="51">
        <v>7</v>
      </c>
      <c r="B18" s="52" t="e">
        <f>#REF!</f>
        <v>#REF!</v>
      </c>
      <c r="C18" s="60" t="e">
        <f>#REF!</f>
        <v>#REF!</v>
      </c>
      <c r="D18" s="61" t="e">
        <f>#REF!</f>
        <v>#REF!</v>
      </c>
      <c r="E18" s="61" t="e">
        <f>#REF!</f>
        <v>#REF!</v>
      </c>
      <c r="F18" s="61" t="e">
        <f>#REF!</f>
        <v>#REF!</v>
      </c>
      <c r="G18" s="61" t="e">
        <f>#REF!</f>
        <v>#REF!</v>
      </c>
      <c r="H18" s="61" t="e">
        <f>#REF!</f>
        <v>#REF!</v>
      </c>
      <c r="I18" s="61" t="e">
        <f>#REF!</f>
        <v>#REF!</v>
      </c>
      <c r="J18" s="60" t="e">
        <f>#REF!</f>
        <v>#REF!</v>
      </c>
      <c r="K18" s="61" t="e">
        <f>#REF!</f>
        <v>#REF!</v>
      </c>
      <c r="L18" s="61" t="e">
        <f>#REF!</f>
        <v>#REF!</v>
      </c>
      <c r="M18" s="41" t="e">
        <f>#REF!</f>
        <v>#REF!</v>
      </c>
      <c r="N18" s="41" t="e">
        <f>#REF!</f>
        <v>#REF!</v>
      </c>
    </row>
    <row r="19" spans="1:14">
      <c r="A19" s="51">
        <v>8</v>
      </c>
      <c r="B19" s="52" t="e">
        <f>#REF!</f>
        <v>#REF!</v>
      </c>
      <c r="C19" s="60" t="e">
        <f>#REF!</f>
        <v>#REF!</v>
      </c>
      <c r="D19" s="61" t="e">
        <f>#REF!</f>
        <v>#REF!</v>
      </c>
      <c r="E19" s="61" t="e">
        <f>#REF!</f>
        <v>#REF!</v>
      </c>
      <c r="F19" s="61" t="e">
        <f>#REF!</f>
        <v>#REF!</v>
      </c>
      <c r="G19" s="61" t="e">
        <f>#REF!</f>
        <v>#REF!</v>
      </c>
      <c r="H19" s="61" t="e">
        <f>#REF!</f>
        <v>#REF!</v>
      </c>
      <c r="I19" s="61" t="e">
        <f>#REF!</f>
        <v>#REF!</v>
      </c>
      <c r="J19" s="60" t="e">
        <f>#REF!</f>
        <v>#REF!</v>
      </c>
      <c r="K19" s="61" t="e">
        <f>#REF!</f>
        <v>#REF!</v>
      </c>
      <c r="L19" s="61" t="e">
        <f>#REF!</f>
        <v>#REF!</v>
      </c>
      <c r="M19" s="41" t="e">
        <f>#REF!</f>
        <v>#REF!</v>
      </c>
      <c r="N19" s="41" t="e">
        <f>#REF!</f>
        <v>#REF!</v>
      </c>
    </row>
    <row r="20" spans="1:14">
      <c r="A20" s="51">
        <v>9</v>
      </c>
      <c r="B20" s="52" t="e">
        <f>#REF!</f>
        <v>#REF!</v>
      </c>
      <c r="C20" s="60" t="e">
        <f>#REF!</f>
        <v>#REF!</v>
      </c>
      <c r="D20" s="61" t="e">
        <f>#REF!</f>
        <v>#REF!</v>
      </c>
      <c r="E20" s="61" t="e">
        <f>#REF!</f>
        <v>#REF!</v>
      </c>
      <c r="F20" s="61" t="e">
        <f>#REF!</f>
        <v>#REF!</v>
      </c>
      <c r="G20" s="61" t="e">
        <f>#REF!</f>
        <v>#REF!</v>
      </c>
      <c r="H20" s="61" t="e">
        <f>#REF!</f>
        <v>#REF!</v>
      </c>
      <c r="I20" s="61" t="e">
        <f>#REF!</f>
        <v>#REF!</v>
      </c>
      <c r="J20" s="60" t="e">
        <f>#REF!</f>
        <v>#REF!</v>
      </c>
      <c r="K20" s="61" t="e">
        <f>#REF!</f>
        <v>#REF!</v>
      </c>
      <c r="L20" s="61" t="e">
        <f>#REF!</f>
        <v>#REF!</v>
      </c>
      <c r="M20" s="41" t="e">
        <f>#REF!</f>
        <v>#REF!</v>
      </c>
      <c r="N20" s="41" t="e">
        <f>#REF!</f>
        <v>#REF!</v>
      </c>
    </row>
    <row r="21" spans="1:14">
      <c r="A21" s="51">
        <v>10</v>
      </c>
      <c r="B21" s="52" t="e">
        <f>#REF!</f>
        <v>#REF!</v>
      </c>
      <c r="C21" s="60" t="e">
        <f>#REF!</f>
        <v>#REF!</v>
      </c>
      <c r="D21" s="61" t="e">
        <f>#REF!</f>
        <v>#REF!</v>
      </c>
      <c r="E21" s="61" t="e">
        <f>#REF!</f>
        <v>#REF!</v>
      </c>
      <c r="F21" s="61" t="e">
        <f>#REF!</f>
        <v>#REF!</v>
      </c>
      <c r="G21" s="61" t="e">
        <f>#REF!</f>
        <v>#REF!</v>
      </c>
      <c r="H21" s="61" t="e">
        <f>#REF!</f>
        <v>#REF!</v>
      </c>
      <c r="I21" s="61" t="e">
        <f>#REF!</f>
        <v>#REF!</v>
      </c>
      <c r="J21" s="60" t="e">
        <f>#REF!</f>
        <v>#REF!</v>
      </c>
      <c r="K21" s="61" t="e">
        <f>#REF!</f>
        <v>#REF!</v>
      </c>
      <c r="L21" s="61" t="e">
        <f>#REF!</f>
        <v>#REF!</v>
      </c>
      <c r="M21" s="41" t="e">
        <f>#REF!</f>
        <v>#REF!</v>
      </c>
      <c r="N21" s="41" t="e">
        <f>#REF!</f>
        <v>#REF!</v>
      </c>
    </row>
    <row r="22" spans="1:14">
      <c r="A22" s="51">
        <v>11</v>
      </c>
      <c r="B22" s="52" t="e">
        <f>#REF!</f>
        <v>#REF!</v>
      </c>
      <c r="C22" s="60" t="e">
        <f>#REF!</f>
        <v>#REF!</v>
      </c>
      <c r="D22" s="61" t="e">
        <f>#REF!</f>
        <v>#REF!</v>
      </c>
      <c r="E22" s="61" t="e">
        <f>#REF!</f>
        <v>#REF!</v>
      </c>
      <c r="F22" s="61" t="e">
        <f>#REF!</f>
        <v>#REF!</v>
      </c>
      <c r="G22" s="61" t="e">
        <f>#REF!</f>
        <v>#REF!</v>
      </c>
      <c r="H22" s="61" t="e">
        <f>#REF!</f>
        <v>#REF!</v>
      </c>
      <c r="I22" s="61" t="e">
        <f>#REF!</f>
        <v>#REF!</v>
      </c>
      <c r="J22" s="60" t="e">
        <f>#REF!</f>
        <v>#REF!</v>
      </c>
      <c r="K22" s="61" t="e">
        <f>#REF!</f>
        <v>#REF!</v>
      </c>
      <c r="L22" s="61" t="e">
        <f>#REF!</f>
        <v>#REF!</v>
      </c>
      <c r="M22" s="41" t="e">
        <f>#REF!</f>
        <v>#REF!</v>
      </c>
      <c r="N22" s="41" t="e">
        <f>#REF!</f>
        <v>#REF!</v>
      </c>
    </row>
    <row r="23" spans="1:14">
      <c r="A23" s="51">
        <v>12</v>
      </c>
      <c r="B23" s="52" t="e">
        <f>#REF!</f>
        <v>#REF!</v>
      </c>
      <c r="C23" s="60" t="e">
        <f>#REF!</f>
        <v>#REF!</v>
      </c>
      <c r="D23" s="61" t="e">
        <f>#REF!</f>
        <v>#REF!</v>
      </c>
      <c r="E23" s="61" t="e">
        <f>#REF!</f>
        <v>#REF!</v>
      </c>
      <c r="F23" s="61" t="e">
        <f>#REF!</f>
        <v>#REF!</v>
      </c>
      <c r="G23" s="61" t="e">
        <f>#REF!</f>
        <v>#REF!</v>
      </c>
      <c r="H23" s="61" t="e">
        <f>#REF!</f>
        <v>#REF!</v>
      </c>
      <c r="I23" s="61" t="e">
        <f>#REF!</f>
        <v>#REF!</v>
      </c>
      <c r="J23" s="60" t="e">
        <f>#REF!</f>
        <v>#REF!</v>
      </c>
      <c r="K23" s="61" t="e">
        <f>#REF!</f>
        <v>#REF!</v>
      </c>
      <c r="L23" s="61" t="e">
        <f>#REF!</f>
        <v>#REF!</v>
      </c>
      <c r="M23" s="41" t="e">
        <f>#REF!</f>
        <v>#REF!</v>
      </c>
      <c r="N23" s="41" t="e">
        <f>#REF!</f>
        <v>#REF!</v>
      </c>
    </row>
    <row r="24" spans="1:14">
      <c r="A24" s="51">
        <v>13</v>
      </c>
      <c r="B24" s="52" t="e">
        <f>#REF!</f>
        <v>#REF!</v>
      </c>
      <c r="C24" s="60" t="e">
        <f>#REF!</f>
        <v>#REF!</v>
      </c>
      <c r="D24" s="61" t="e">
        <f>#REF!</f>
        <v>#REF!</v>
      </c>
      <c r="E24" s="61" t="e">
        <f>#REF!</f>
        <v>#REF!</v>
      </c>
      <c r="F24" s="61" t="e">
        <f>#REF!</f>
        <v>#REF!</v>
      </c>
      <c r="G24" s="61" t="e">
        <f>#REF!</f>
        <v>#REF!</v>
      </c>
      <c r="H24" s="61" t="e">
        <f>#REF!</f>
        <v>#REF!</v>
      </c>
      <c r="I24" s="61" t="e">
        <f>#REF!</f>
        <v>#REF!</v>
      </c>
      <c r="J24" s="60" t="e">
        <f>#REF!</f>
        <v>#REF!</v>
      </c>
      <c r="K24" s="61" t="e">
        <f>#REF!</f>
        <v>#REF!</v>
      </c>
      <c r="L24" s="61" t="e">
        <f>#REF!</f>
        <v>#REF!</v>
      </c>
      <c r="M24" s="41" t="e">
        <f>#REF!</f>
        <v>#REF!</v>
      </c>
      <c r="N24" s="41" t="e">
        <f>#REF!</f>
        <v>#REF!</v>
      </c>
    </row>
    <row r="25" spans="1:14">
      <c r="A25" s="51"/>
      <c r="B25" s="52"/>
      <c r="C25" s="60"/>
      <c r="D25" s="61"/>
      <c r="E25" s="61"/>
      <c r="F25" s="61"/>
      <c r="G25" s="61"/>
      <c r="H25" s="61"/>
      <c r="I25" s="61"/>
      <c r="J25" s="60"/>
      <c r="K25" s="61"/>
      <c r="L25" s="61"/>
    </row>
    <row r="26" spans="1:14" s="33" customFormat="1">
      <c r="A26" s="62" t="s">
        <v>56</v>
      </c>
      <c r="B26" s="63">
        <f>COUNT(A12:A25)</f>
        <v>13</v>
      </c>
      <c r="C26" s="64" t="s">
        <v>0</v>
      </c>
      <c r="D26" s="65" t="e">
        <f t="shared" ref="D26:I26" si="2">SUM(D12:D25)</f>
        <v>#REF!</v>
      </c>
      <c r="E26" s="65" t="e">
        <f t="shared" si="2"/>
        <v>#REF!</v>
      </c>
      <c r="F26" s="65" t="e">
        <f t="shared" si="2"/>
        <v>#REF!</v>
      </c>
      <c r="G26" s="65" t="e">
        <f t="shared" si="2"/>
        <v>#REF!</v>
      </c>
      <c r="H26" s="65" t="e">
        <f t="shared" si="2"/>
        <v>#REF!</v>
      </c>
      <c r="I26" s="65" t="e">
        <f t="shared" si="2"/>
        <v>#REF!</v>
      </c>
      <c r="J26" s="64"/>
      <c r="K26" s="65"/>
      <c r="L26" s="65"/>
    </row>
    <row r="27" spans="1:14">
      <c r="A27" s="48" t="s">
        <v>70</v>
      </c>
      <c r="B27" s="49"/>
      <c r="C27" s="50"/>
      <c r="D27" s="49"/>
      <c r="E27" s="49"/>
      <c r="F27" s="49"/>
      <c r="G27" s="49"/>
      <c r="H27" s="49"/>
      <c r="I27" s="49"/>
      <c r="J27" s="50"/>
      <c r="K27" s="49"/>
      <c r="L27" s="49"/>
    </row>
    <row r="28" spans="1:14">
      <c r="A28" s="51">
        <v>1</v>
      </c>
      <c r="B28" s="52" t="e">
        <f>#REF!</f>
        <v>#REF!</v>
      </c>
      <c r="C28" s="60" t="e">
        <f>#REF!</f>
        <v>#REF!</v>
      </c>
      <c r="D28" s="61" t="e">
        <f>#REF!</f>
        <v>#REF!</v>
      </c>
      <c r="E28" s="61" t="e">
        <f>#REF!</f>
        <v>#REF!</v>
      </c>
      <c r="F28" s="61" t="e">
        <f>#REF!</f>
        <v>#REF!</v>
      </c>
      <c r="G28" s="61" t="e">
        <f>#REF!</f>
        <v>#REF!</v>
      </c>
      <c r="H28" s="61" t="e">
        <f>#REF!</f>
        <v>#REF!</v>
      </c>
      <c r="I28" s="61" t="e">
        <f>#REF!</f>
        <v>#REF!</v>
      </c>
      <c r="J28" s="60" t="e">
        <f>#REF!</f>
        <v>#REF!</v>
      </c>
      <c r="K28" s="60" t="e">
        <f>#REF!</f>
        <v>#REF!</v>
      </c>
      <c r="L28" s="60" t="e">
        <f>#REF!</f>
        <v>#REF!</v>
      </c>
      <c r="M28" s="41" t="e">
        <f>#REF!</f>
        <v>#REF!</v>
      </c>
      <c r="N28" s="41" t="e">
        <f>#REF!</f>
        <v>#REF!</v>
      </c>
    </row>
    <row r="29" spans="1:14">
      <c r="A29" s="51">
        <v>2</v>
      </c>
      <c r="B29" s="52" t="e">
        <f>#REF!</f>
        <v>#REF!</v>
      </c>
      <c r="C29" s="60" t="e">
        <f>#REF!</f>
        <v>#REF!</v>
      </c>
      <c r="D29" s="61" t="e">
        <f>#REF!</f>
        <v>#REF!</v>
      </c>
      <c r="E29" s="61" t="e">
        <f>#REF!</f>
        <v>#REF!</v>
      </c>
      <c r="F29" s="61" t="e">
        <f>#REF!</f>
        <v>#REF!</v>
      </c>
      <c r="G29" s="61" t="e">
        <f>#REF!</f>
        <v>#REF!</v>
      </c>
      <c r="H29" s="61" t="e">
        <f>#REF!</f>
        <v>#REF!</v>
      </c>
      <c r="I29" s="61" t="e">
        <f>#REF!</f>
        <v>#REF!</v>
      </c>
      <c r="J29" s="60" t="e">
        <f>#REF!</f>
        <v>#REF!</v>
      </c>
      <c r="K29" s="60" t="e">
        <f>#REF!</f>
        <v>#REF!</v>
      </c>
      <c r="L29" s="60" t="e">
        <f>#REF!</f>
        <v>#REF!</v>
      </c>
      <c r="M29" s="41" t="e">
        <f>#REF!</f>
        <v>#REF!</v>
      </c>
      <c r="N29" s="41" t="e">
        <f>#REF!</f>
        <v>#REF!</v>
      </c>
    </row>
    <row r="30" spans="1:14">
      <c r="A30" s="51">
        <v>3</v>
      </c>
      <c r="B30" s="52" t="e">
        <f>#REF!</f>
        <v>#REF!</v>
      </c>
      <c r="C30" s="60" t="e">
        <f>#REF!</f>
        <v>#REF!</v>
      </c>
      <c r="D30" s="61" t="e">
        <f>#REF!</f>
        <v>#REF!</v>
      </c>
      <c r="E30" s="61" t="e">
        <f>#REF!</f>
        <v>#REF!</v>
      </c>
      <c r="F30" s="61" t="e">
        <f>#REF!</f>
        <v>#REF!</v>
      </c>
      <c r="G30" s="61" t="e">
        <f>#REF!</f>
        <v>#REF!</v>
      </c>
      <c r="H30" s="61" t="e">
        <f>#REF!</f>
        <v>#REF!</v>
      </c>
      <c r="I30" s="61" t="e">
        <f>#REF!</f>
        <v>#REF!</v>
      </c>
      <c r="J30" s="60" t="e">
        <f>#REF!</f>
        <v>#REF!</v>
      </c>
      <c r="K30" s="60" t="e">
        <f>#REF!</f>
        <v>#REF!</v>
      </c>
      <c r="L30" s="60" t="e">
        <f>#REF!</f>
        <v>#REF!</v>
      </c>
      <c r="M30" s="41" t="e">
        <f>#REF!</f>
        <v>#REF!</v>
      </c>
      <c r="N30" s="41" t="e">
        <f>#REF!</f>
        <v>#REF!</v>
      </c>
    </row>
    <row r="31" spans="1:14">
      <c r="A31" s="51">
        <v>4</v>
      </c>
      <c r="B31" s="52" t="e">
        <f>#REF!</f>
        <v>#REF!</v>
      </c>
      <c r="C31" s="60" t="e">
        <f>#REF!</f>
        <v>#REF!</v>
      </c>
      <c r="D31" s="61" t="e">
        <f>#REF!</f>
        <v>#REF!</v>
      </c>
      <c r="E31" s="61" t="e">
        <f>#REF!</f>
        <v>#REF!</v>
      </c>
      <c r="F31" s="61" t="e">
        <f>#REF!</f>
        <v>#REF!</v>
      </c>
      <c r="G31" s="61" t="e">
        <f>#REF!</f>
        <v>#REF!</v>
      </c>
      <c r="H31" s="61" t="e">
        <f>#REF!</f>
        <v>#REF!</v>
      </c>
      <c r="I31" s="61" t="e">
        <f>#REF!</f>
        <v>#REF!</v>
      </c>
      <c r="J31" s="60" t="e">
        <f>#REF!</f>
        <v>#REF!</v>
      </c>
      <c r="K31" s="60" t="e">
        <f>#REF!</f>
        <v>#REF!</v>
      </c>
      <c r="L31" s="60" t="e">
        <f>#REF!</f>
        <v>#REF!</v>
      </c>
      <c r="M31" s="41" t="e">
        <f>#REF!</f>
        <v>#REF!</v>
      </c>
      <c r="N31" s="41" t="e">
        <f>#REF!</f>
        <v>#REF!</v>
      </c>
    </row>
    <row r="32" spans="1:14">
      <c r="A32" s="51">
        <v>5</v>
      </c>
      <c r="B32" s="52" t="e">
        <f>#REF!</f>
        <v>#REF!</v>
      </c>
      <c r="C32" s="60" t="e">
        <f>#REF!</f>
        <v>#REF!</v>
      </c>
      <c r="D32" s="61" t="e">
        <f>#REF!</f>
        <v>#REF!</v>
      </c>
      <c r="E32" s="61" t="e">
        <f>#REF!</f>
        <v>#REF!</v>
      </c>
      <c r="F32" s="61" t="e">
        <f>#REF!</f>
        <v>#REF!</v>
      </c>
      <c r="G32" s="61" t="e">
        <f>#REF!</f>
        <v>#REF!</v>
      </c>
      <c r="H32" s="61" t="e">
        <f>#REF!</f>
        <v>#REF!</v>
      </c>
      <c r="I32" s="61" t="e">
        <f>#REF!</f>
        <v>#REF!</v>
      </c>
      <c r="J32" s="60" t="e">
        <f>#REF!</f>
        <v>#REF!</v>
      </c>
      <c r="K32" s="60" t="e">
        <f>#REF!</f>
        <v>#REF!</v>
      </c>
      <c r="L32" s="60" t="e">
        <f>#REF!</f>
        <v>#REF!</v>
      </c>
      <c r="M32" s="41" t="e">
        <f>#REF!</f>
        <v>#REF!</v>
      </c>
      <c r="N32" s="41" t="e">
        <f>#REF!</f>
        <v>#REF!</v>
      </c>
    </row>
    <row r="33" spans="1:15">
      <c r="A33" s="51">
        <v>6</v>
      </c>
      <c r="B33" s="52" t="e">
        <f>#REF!</f>
        <v>#REF!</v>
      </c>
      <c r="C33" s="60" t="e">
        <f>#REF!</f>
        <v>#REF!</v>
      </c>
      <c r="D33" s="61" t="e">
        <f>#REF!</f>
        <v>#REF!</v>
      </c>
      <c r="E33" s="61" t="e">
        <f>#REF!</f>
        <v>#REF!</v>
      </c>
      <c r="F33" s="61" t="e">
        <f>#REF!</f>
        <v>#REF!</v>
      </c>
      <c r="G33" s="61" t="e">
        <f>#REF!</f>
        <v>#REF!</v>
      </c>
      <c r="H33" s="61" t="e">
        <f>#REF!</f>
        <v>#REF!</v>
      </c>
      <c r="I33" s="61" t="e">
        <f>#REF!</f>
        <v>#REF!</v>
      </c>
      <c r="J33" s="60" t="e">
        <f>#REF!</f>
        <v>#REF!</v>
      </c>
      <c r="K33" s="60" t="e">
        <f>#REF!</f>
        <v>#REF!</v>
      </c>
      <c r="L33" s="60" t="e">
        <f>#REF!</f>
        <v>#REF!</v>
      </c>
      <c r="M33" s="41" t="e">
        <f>#REF!</f>
        <v>#REF!</v>
      </c>
      <c r="N33" s="41" t="e">
        <f>#REF!</f>
        <v>#REF!</v>
      </c>
    </row>
    <row r="34" spans="1:15">
      <c r="A34" s="51">
        <v>7</v>
      </c>
      <c r="B34" s="52" t="e">
        <f>#REF!</f>
        <v>#REF!</v>
      </c>
      <c r="C34" s="60" t="e">
        <f>#REF!</f>
        <v>#REF!</v>
      </c>
      <c r="D34" s="61" t="e">
        <f>#REF!</f>
        <v>#REF!</v>
      </c>
      <c r="E34" s="61" t="e">
        <f>#REF!</f>
        <v>#REF!</v>
      </c>
      <c r="F34" s="61" t="e">
        <f>#REF!</f>
        <v>#REF!</v>
      </c>
      <c r="G34" s="61" t="e">
        <f>#REF!</f>
        <v>#REF!</v>
      </c>
      <c r="H34" s="61" t="e">
        <f>#REF!</f>
        <v>#REF!</v>
      </c>
      <c r="I34" s="61" t="e">
        <f>#REF!</f>
        <v>#REF!</v>
      </c>
      <c r="J34" s="60" t="e">
        <f>#REF!</f>
        <v>#REF!</v>
      </c>
      <c r="K34" s="60" t="e">
        <f>#REF!</f>
        <v>#REF!</v>
      </c>
      <c r="L34" s="60" t="e">
        <f>#REF!</f>
        <v>#REF!</v>
      </c>
      <c r="M34" s="41" t="e">
        <f>#REF!</f>
        <v>#REF!</v>
      </c>
      <c r="N34" s="41" t="e">
        <f>#REF!</f>
        <v>#REF!</v>
      </c>
    </row>
    <row r="35" spans="1:15">
      <c r="A35" s="51">
        <v>8</v>
      </c>
      <c r="B35" s="52" t="e">
        <f>#REF!</f>
        <v>#REF!</v>
      </c>
      <c r="C35" s="60" t="e">
        <f>#REF!</f>
        <v>#REF!</v>
      </c>
      <c r="D35" s="61" t="e">
        <f>#REF!</f>
        <v>#REF!</v>
      </c>
      <c r="E35" s="61" t="e">
        <f>#REF!</f>
        <v>#REF!</v>
      </c>
      <c r="F35" s="61" t="e">
        <f>#REF!</f>
        <v>#REF!</v>
      </c>
      <c r="G35" s="61" t="e">
        <f>#REF!</f>
        <v>#REF!</v>
      </c>
      <c r="H35" s="61" t="e">
        <f>#REF!</f>
        <v>#REF!</v>
      </c>
      <c r="I35" s="61" t="e">
        <f>#REF!</f>
        <v>#REF!</v>
      </c>
      <c r="J35" s="60" t="e">
        <f>#REF!</f>
        <v>#REF!</v>
      </c>
      <c r="K35" s="60" t="e">
        <f>#REF!</f>
        <v>#REF!</v>
      </c>
      <c r="L35" s="60" t="e">
        <f>#REF!</f>
        <v>#REF!</v>
      </c>
      <c r="M35" s="41" t="e">
        <f>#REF!</f>
        <v>#REF!</v>
      </c>
      <c r="N35" s="41" t="e">
        <f>#REF!</f>
        <v>#REF!</v>
      </c>
    </row>
    <row r="36" spans="1:15">
      <c r="A36" s="51">
        <v>9</v>
      </c>
      <c r="B36" s="52" t="e">
        <f>#REF!</f>
        <v>#REF!</v>
      </c>
      <c r="C36" s="60" t="e">
        <f>#REF!</f>
        <v>#REF!</v>
      </c>
      <c r="D36" s="61" t="e">
        <f>#REF!</f>
        <v>#REF!</v>
      </c>
      <c r="E36" s="61" t="e">
        <f>#REF!</f>
        <v>#REF!</v>
      </c>
      <c r="F36" s="61" t="e">
        <f>#REF!</f>
        <v>#REF!</v>
      </c>
      <c r="G36" s="61" t="e">
        <f>#REF!</f>
        <v>#REF!</v>
      </c>
      <c r="H36" s="61" t="e">
        <f>#REF!</f>
        <v>#REF!</v>
      </c>
      <c r="I36" s="61" t="e">
        <f>#REF!</f>
        <v>#REF!</v>
      </c>
      <c r="J36" s="60" t="e">
        <f>#REF!</f>
        <v>#REF!</v>
      </c>
      <c r="K36" s="60" t="e">
        <f>#REF!</f>
        <v>#REF!</v>
      </c>
      <c r="L36" s="60" t="e">
        <f>#REF!</f>
        <v>#REF!</v>
      </c>
      <c r="M36" s="41" t="e">
        <f>#REF!</f>
        <v>#REF!</v>
      </c>
      <c r="N36" s="41" t="e">
        <f>#REF!</f>
        <v>#REF!</v>
      </c>
    </row>
    <row r="37" spans="1:15">
      <c r="A37" s="51">
        <v>10</v>
      </c>
      <c r="B37" s="52" t="e">
        <f>#REF!</f>
        <v>#REF!</v>
      </c>
      <c r="C37" s="60" t="e">
        <f>#REF!</f>
        <v>#REF!</v>
      </c>
      <c r="D37" s="61" t="e">
        <f>#REF!</f>
        <v>#REF!</v>
      </c>
      <c r="E37" s="61" t="e">
        <f>#REF!</f>
        <v>#REF!</v>
      </c>
      <c r="F37" s="61" t="e">
        <f>#REF!</f>
        <v>#REF!</v>
      </c>
      <c r="G37" s="61" t="e">
        <f>#REF!</f>
        <v>#REF!</v>
      </c>
      <c r="H37" s="61" t="e">
        <f>#REF!</f>
        <v>#REF!</v>
      </c>
      <c r="I37" s="61" t="e">
        <f>#REF!</f>
        <v>#REF!</v>
      </c>
      <c r="J37" s="60" t="e">
        <f>#REF!</f>
        <v>#REF!</v>
      </c>
      <c r="K37" s="60" t="e">
        <f>#REF!</f>
        <v>#REF!</v>
      </c>
      <c r="L37" s="60" t="e">
        <f>#REF!</f>
        <v>#REF!</v>
      </c>
      <c r="M37" s="41" t="e">
        <f>#REF!</f>
        <v>#REF!</v>
      </c>
      <c r="N37" s="41" t="e">
        <f>#REF!</f>
        <v>#REF!</v>
      </c>
    </row>
    <row r="38" spans="1:15">
      <c r="A38" s="51">
        <v>11</v>
      </c>
      <c r="B38" s="52" t="e">
        <f>#REF!</f>
        <v>#REF!</v>
      </c>
      <c r="C38" s="60" t="e">
        <f>#REF!</f>
        <v>#REF!</v>
      </c>
      <c r="D38" s="61" t="e">
        <f>#REF!</f>
        <v>#REF!</v>
      </c>
      <c r="E38" s="61" t="e">
        <f>#REF!</f>
        <v>#REF!</v>
      </c>
      <c r="F38" s="61" t="e">
        <f>#REF!</f>
        <v>#REF!</v>
      </c>
      <c r="G38" s="61" t="e">
        <f>#REF!</f>
        <v>#REF!</v>
      </c>
      <c r="H38" s="61" t="e">
        <f>#REF!</f>
        <v>#REF!</v>
      </c>
      <c r="I38" s="61" t="e">
        <f>#REF!</f>
        <v>#REF!</v>
      </c>
      <c r="J38" s="60" t="e">
        <f>#REF!</f>
        <v>#REF!</v>
      </c>
      <c r="K38" s="61" t="e">
        <f>#REF!</f>
        <v>#REF!</v>
      </c>
      <c r="L38" s="61" t="e">
        <f>#REF!</f>
        <v>#REF!</v>
      </c>
      <c r="M38" s="41" t="e">
        <f>#REF!</f>
        <v>#REF!</v>
      </c>
      <c r="N38" s="41" t="e">
        <f>#REF!</f>
        <v>#REF!</v>
      </c>
    </row>
    <row r="39" spans="1:15">
      <c r="A39" s="51">
        <v>12</v>
      </c>
      <c r="B39" s="52" t="e">
        <f>#REF!</f>
        <v>#REF!</v>
      </c>
      <c r="C39" s="60" t="e">
        <f>#REF!</f>
        <v>#REF!</v>
      </c>
      <c r="D39" s="61" t="e">
        <f>#REF!</f>
        <v>#REF!</v>
      </c>
      <c r="E39" s="61" t="e">
        <f>#REF!</f>
        <v>#REF!</v>
      </c>
      <c r="F39" s="61" t="e">
        <f>#REF!</f>
        <v>#REF!</v>
      </c>
      <c r="G39" s="61" t="e">
        <f>#REF!</f>
        <v>#REF!</v>
      </c>
      <c r="H39" s="61" t="e">
        <f>#REF!</f>
        <v>#REF!</v>
      </c>
      <c r="I39" s="61" t="e">
        <f>#REF!</f>
        <v>#REF!</v>
      </c>
      <c r="J39" s="60" t="e">
        <f>#REF!</f>
        <v>#REF!</v>
      </c>
      <c r="K39" s="61" t="e">
        <f>#REF!</f>
        <v>#REF!</v>
      </c>
      <c r="L39" s="61" t="e">
        <f>#REF!</f>
        <v>#REF!</v>
      </c>
      <c r="M39" s="41" t="e">
        <f>#REF!</f>
        <v>#REF!</v>
      </c>
      <c r="N39" s="41" t="e">
        <f>#REF!</f>
        <v>#REF!</v>
      </c>
      <c r="O39" s="41" t="e">
        <f>#REF!</f>
        <v>#REF!</v>
      </c>
    </row>
    <row r="40" spans="1:15">
      <c r="A40" s="51">
        <v>13</v>
      </c>
      <c r="B40" s="52" t="e">
        <f>#REF!</f>
        <v>#REF!</v>
      </c>
      <c r="C40" s="60" t="e">
        <f>#REF!</f>
        <v>#REF!</v>
      </c>
      <c r="D40" s="61" t="e">
        <f>#REF!</f>
        <v>#REF!</v>
      </c>
      <c r="E40" s="61" t="e">
        <f>#REF!</f>
        <v>#REF!</v>
      </c>
      <c r="F40" s="61" t="e">
        <f>#REF!</f>
        <v>#REF!</v>
      </c>
      <c r="G40" s="61" t="e">
        <f>#REF!</f>
        <v>#REF!</v>
      </c>
      <c r="H40" s="61" t="e">
        <f>#REF!</f>
        <v>#REF!</v>
      </c>
      <c r="I40" s="61" t="e">
        <f>#REF!</f>
        <v>#REF!</v>
      </c>
      <c r="J40" s="60" t="e">
        <f>#REF!</f>
        <v>#REF!</v>
      </c>
      <c r="K40" s="61" t="e">
        <f>#REF!</f>
        <v>#REF!</v>
      </c>
      <c r="L40" s="61" t="e">
        <f>#REF!</f>
        <v>#REF!</v>
      </c>
      <c r="M40" s="41" t="e">
        <f>#REF!</f>
        <v>#REF!</v>
      </c>
      <c r="N40" s="41" t="e">
        <f>#REF!</f>
        <v>#REF!</v>
      </c>
      <c r="O40" s="41" t="e">
        <f>#REF!</f>
        <v>#REF!</v>
      </c>
    </row>
    <row r="41" spans="1:15">
      <c r="A41" s="51">
        <v>14</v>
      </c>
      <c r="B41" s="52" t="e">
        <f>#REF!</f>
        <v>#REF!</v>
      </c>
      <c r="C41" s="60" t="e">
        <f>#REF!</f>
        <v>#REF!</v>
      </c>
      <c r="D41" s="61" t="e">
        <f>#REF!</f>
        <v>#REF!</v>
      </c>
      <c r="E41" s="61" t="e">
        <f>#REF!</f>
        <v>#REF!</v>
      </c>
      <c r="F41" s="61" t="e">
        <f>#REF!</f>
        <v>#REF!</v>
      </c>
      <c r="G41" s="61" t="e">
        <f>#REF!</f>
        <v>#REF!</v>
      </c>
      <c r="H41" s="61" t="e">
        <f>#REF!</f>
        <v>#REF!</v>
      </c>
      <c r="I41" s="61" t="e">
        <f>#REF!</f>
        <v>#REF!</v>
      </c>
      <c r="J41" s="60" t="e">
        <f>#REF!</f>
        <v>#REF!</v>
      </c>
      <c r="K41" s="66" t="e">
        <f>#REF!</f>
        <v>#REF!</v>
      </c>
      <c r="L41" s="61" t="e">
        <f>#REF!</f>
        <v>#REF!</v>
      </c>
      <c r="M41" s="41" t="e">
        <f>#REF!</f>
        <v>#REF!</v>
      </c>
      <c r="N41" s="41" t="e">
        <f>#REF!</f>
        <v>#REF!</v>
      </c>
      <c r="O41" s="41" t="e">
        <f>#REF!</f>
        <v>#REF!</v>
      </c>
    </row>
    <row r="42" spans="1:15">
      <c r="A42" s="51">
        <v>15</v>
      </c>
      <c r="B42" s="52" t="e">
        <f>#REF!</f>
        <v>#REF!</v>
      </c>
      <c r="C42" s="60" t="e">
        <f>#REF!</f>
        <v>#REF!</v>
      </c>
      <c r="D42" s="61" t="e">
        <f>#REF!</f>
        <v>#REF!</v>
      </c>
      <c r="E42" s="61" t="e">
        <f>#REF!</f>
        <v>#REF!</v>
      </c>
      <c r="F42" s="61" t="e">
        <f>#REF!</f>
        <v>#REF!</v>
      </c>
      <c r="G42" s="61" t="e">
        <f>#REF!</f>
        <v>#REF!</v>
      </c>
      <c r="H42" s="61" t="e">
        <f>#REF!</f>
        <v>#REF!</v>
      </c>
      <c r="I42" s="61" t="e">
        <f>#REF!</f>
        <v>#REF!</v>
      </c>
      <c r="J42" s="60" t="e">
        <f>#REF!</f>
        <v>#REF!</v>
      </c>
      <c r="K42" s="66" t="e">
        <f>#REF!</f>
        <v>#REF!</v>
      </c>
      <c r="L42" s="61" t="e">
        <f>#REF!</f>
        <v>#REF!</v>
      </c>
      <c r="M42" s="41" t="e">
        <f>#REF!</f>
        <v>#REF!</v>
      </c>
      <c r="N42" s="41" t="e">
        <f>#REF!</f>
        <v>#REF!</v>
      </c>
      <c r="O42" s="41" t="e">
        <f>#REF!</f>
        <v>#REF!</v>
      </c>
    </row>
    <row r="43" spans="1:15">
      <c r="A43" s="51">
        <v>16</v>
      </c>
      <c r="B43" s="52" t="e">
        <f>#REF!</f>
        <v>#REF!</v>
      </c>
      <c r="C43" s="60" t="e">
        <f>#REF!</f>
        <v>#REF!</v>
      </c>
      <c r="D43" s="61" t="e">
        <f>#REF!</f>
        <v>#REF!</v>
      </c>
      <c r="E43" s="61" t="e">
        <f>#REF!</f>
        <v>#REF!</v>
      </c>
      <c r="F43" s="61" t="e">
        <f>#REF!</f>
        <v>#REF!</v>
      </c>
      <c r="G43" s="61" t="e">
        <f>#REF!</f>
        <v>#REF!</v>
      </c>
      <c r="H43" s="61" t="e">
        <f>#REF!</f>
        <v>#REF!</v>
      </c>
      <c r="I43" s="61" t="e">
        <f>#REF!</f>
        <v>#REF!</v>
      </c>
      <c r="J43" s="60" t="e">
        <f>#REF!</f>
        <v>#REF!</v>
      </c>
      <c r="K43" s="66" t="e">
        <f>#REF!</f>
        <v>#REF!</v>
      </c>
      <c r="L43" s="61" t="e">
        <f>#REF!</f>
        <v>#REF!</v>
      </c>
      <c r="M43" s="41" t="e">
        <f>#REF!</f>
        <v>#REF!</v>
      </c>
      <c r="N43" s="41" t="e">
        <f>#REF!</f>
        <v>#REF!</v>
      </c>
      <c r="O43" s="41" t="e">
        <f>#REF!</f>
        <v>#REF!</v>
      </c>
    </row>
    <row r="44" spans="1:15">
      <c r="A44" s="51">
        <v>17</v>
      </c>
      <c r="B44" s="52" t="e">
        <f>#REF!</f>
        <v>#REF!</v>
      </c>
      <c r="C44" s="60" t="e">
        <f>#REF!</f>
        <v>#REF!</v>
      </c>
      <c r="D44" s="61" t="e">
        <f>#REF!</f>
        <v>#REF!</v>
      </c>
      <c r="E44" s="61" t="e">
        <f>#REF!</f>
        <v>#REF!</v>
      </c>
      <c r="F44" s="61" t="e">
        <f>#REF!</f>
        <v>#REF!</v>
      </c>
      <c r="G44" s="61" t="e">
        <f>#REF!</f>
        <v>#REF!</v>
      </c>
      <c r="H44" s="61" t="e">
        <f>#REF!</f>
        <v>#REF!</v>
      </c>
      <c r="I44" s="61" t="e">
        <f>#REF!</f>
        <v>#REF!</v>
      </c>
      <c r="J44" s="60" t="e">
        <f>#REF!</f>
        <v>#REF!</v>
      </c>
      <c r="K44" s="66" t="e">
        <f>#REF!</f>
        <v>#REF!</v>
      </c>
      <c r="L44" s="61" t="e">
        <f>#REF!</f>
        <v>#REF!</v>
      </c>
      <c r="M44" s="41" t="e">
        <f>#REF!</f>
        <v>#REF!</v>
      </c>
      <c r="N44" s="41" t="e">
        <f>#REF!</f>
        <v>#REF!</v>
      </c>
      <c r="O44" s="41" t="e">
        <f>#REF!</f>
        <v>#REF!</v>
      </c>
    </row>
    <row r="45" spans="1:15">
      <c r="A45" s="51">
        <v>18</v>
      </c>
      <c r="B45" s="52" t="e">
        <f>#REF!</f>
        <v>#REF!</v>
      </c>
      <c r="C45" s="60" t="e">
        <f>#REF!</f>
        <v>#REF!</v>
      </c>
      <c r="D45" s="61" t="e">
        <f>#REF!</f>
        <v>#REF!</v>
      </c>
      <c r="E45" s="61" t="e">
        <f>#REF!</f>
        <v>#REF!</v>
      </c>
      <c r="F45" s="61" t="e">
        <f>#REF!</f>
        <v>#REF!</v>
      </c>
      <c r="G45" s="61" t="e">
        <f>#REF!</f>
        <v>#REF!</v>
      </c>
      <c r="H45" s="61" t="e">
        <f>#REF!</f>
        <v>#REF!</v>
      </c>
      <c r="I45" s="61" t="e">
        <f>#REF!</f>
        <v>#REF!</v>
      </c>
      <c r="J45" s="60" t="e">
        <f>#REF!</f>
        <v>#REF!</v>
      </c>
      <c r="K45" s="66" t="e">
        <f>#REF!</f>
        <v>#REF!</v>
      </c>
      <c r="L45" s="61" t="e">
        <f>#REF!</f>
        <v>#REF!</v>
      </c>
      <c r="M45" s="41" t="e">
        <f>#REF!</f>
        <v>#REF!</v>
      </c>
      <c r="N45" s="41" t="e">
        <f>#REF!</f>
        <v>#REF!</v>
      </c>
    </row>
    <row r="46" spans="1:15">
      <c r="A46" s="51">
        <v>19</v>
      </c>
      <c r="B46" s="52" t="e">
        <f>#REF!</f>
        <v>#REF!</v>
      </c>
      <c r="C46" s="60" t="e">
        <f>#REF!</f>
        <v>#REF!</v>
      </c>
      <c r="D46" s="61" t="e">
        <f>#REF!</f>
        <v>#REF!</v>
      </c>
      <c r="E46" s="61" t="e">
        <f>#REF!</f>
        <v>#REF!</v>
      </c>
      <c r="F46" s="61" t="e">
        <f>#REF!</f>
        <v>#REF!</v>
      </c>
      <c r="G46" s="61" t="e">
        <f>#REF!</f>
        <v>#REF!</v>
      </c>
      <c r="H46" s="61" t="e">
        <f>#REF!</f>
        <v>#REF!</v>
      </c>
      <c r="I46" s="61" t="e">
        <f>#REF!</f>
        <v>#REF!</v>
      </c>
      <c r="J46" s="60" t="e">
        <f>#REF!</f>
        <v>#REF!</v>
      </c>
      <c r="K46" s="66" t="e">
        <f>#REF!</f>
        <v>#REF!</v>
      </c>
      <c r="L46" s="61" t="e">
        <f>#REF!</f>
        <v>#REF!</v>
      </c>
      <c r="M46" s="41" t="e">
        <f>#REF!</f>
        <v>#REF!</v>
      </c>
      <c r="N46" s="41" t="e">
        <f>#REF!</f>
        <v>#REF!</v>
      </c>
    </row>
    <row r="47" spans="1:15">
      <c r="A47" s="51">
        <v>20</v>
      </c>
      <c r="B47" s="52" t="e">
        <f>#REF!</f>
        <v>#REF!</v>
      </c>
      <c r="C47" s="60" t="e">
        <f>#REF!</f>
        <v>#REF!</v>
      </c>
      <c r="D47" s="61" t="e">
        <f>#REF!</f>
        <v>#REF!</v>
      </c>
      <c r="E47" s="61" t="e">
        <f>#REF!</f>
        <v>#REF!</v>
      </c>
      <c r="F47" s="61" t="e">
        <f>#REF!</f>
        <v>#REF!</v>
      </c>
      <c r="G47" s="61" t="e">
        <f>#REF!</f>
        <v>#REF!</v>
      </c>
      <c r="H47" s="61" t="e">
        <f>#REF!</f>
        <v>#REF!</v>
      </c>
      <c r="I47" s="61" t="e">
        <f>#REF!</f>
        <v>#REF!</v>
      </c>
      <c r="J47" s="60" t="e">
        <f>#REF!</f>
        <v>#REF!</v>
      </c>
      <c r="K47" s="66" t="e">
        <f>#REF!</f>
        <v>#REF!</v>
      </c>
      <c r="L47" s="61" t="e">
        <f>#REF!</f>
        <v>#REF!</v>
      </c>
      <c r="M47" s="41" t="e">
        <f>#REF!</f>
        <v>#REF!</v>
      </c>
      <c r="N47" s="41" t="e">
        <f>#REF!</f>
        <v>#REF!</v>
      </c>
    </row>
    <row r="48" spans="1:15">
      <c r="A48" s="51"/>
      <c r="B48" s="52"/>
      <c r="C48" s="60"/>
      <c r="D48" s="61"/>
      <c r="E48" s="61"/>
      <c r="F48" s="61"/>
      <c r="G48" s="61"/>
      <c r="H48" s="61"/>
      <c r="I48" s="61"/>
      <c r="J48" s="60"/>
      <c r="K48" s="66"/>
      <c r="L48" s="61"/>
    </row>
    <row r="49" spans="1:14" s="33" customFormat="1">
      <c r="A49" s="56" t="s">
        <v>56</v>
      </c>
      <c r="B49" s="56">
        <f>COUNT(A28:A48)</f>
        <v>20</v>
      </c>
      <c r="C49" s="57" t="s">
        <v>0</v>
      </c>
      <c r="D49" s="59" t="e">
        <f t="shared" ref="D49:I49" si="3">SUM(D28:D48)</f>
        <v>#REF!</v>
      </c>
      <c r="E49" s="59" t="e">
        <f t="shared" si="3"/>
        <v>#REF!</v>
      </c>
      <c r="F49" s="59" t="e">
        <f t="shared" si="3"/>
        <v>#REF!</v>
      </c>
      <c r="G49" s="59" t="e">
        <f t="shared" si="3"/>
        <v>#REF!</v>
      </c>
      <c r="H49" s="59" t="e">
        <f t="shared" si="3"/>
        <v>#REF!</v>
      </c>
      <c r="I49" s="59" t="e">
        <f t="shared" si="3"/>
        <v>#REF!</v>
      </c>
      <c r="J49" s="57"/>
      <c r="K49" s="59"/>
      <c r="L49" s="59"/>
    </row>
    <row r="50" spans="1:14" hidden="1">
      <c r="B50" s="68" t="s">
        <v>27</v>
      </c>
      <c r="C50" s="69"/>
      <c r="D50" s="70"/>
      <c r="E50" s="70"/>
      <c r="F50" s="70"/>
      <c r="G50" s="70"/>
      <c r="H50" s="70"/>
      <c r="I50" s="70"/>
      <c r="J50" s="69"/>
      <c r="K50" s="70"/>
      <c r="L50" s="70"/>
    </row>
    <row r="51" spans="1:14" hidden="1">
      <c r="B51" s="61"/>
      <c r="C51" s="60"/>
      <c r="D51" s="61"/>
      <c r="E51" s="61"/>
      <c r="F51" s="61"/>
      <c r="G51" s="61"/>
      <c r="H51" s="61"/>
      <c r="I51" s="61"/>
      <c r="J51" s="60"/>
      <c r="K51" s="61"/>
      <c r="L51" s="61"/>
    </row>
    <row r="52" spans="1:14" s="33" customFormat="1" hidden="1">
      <c r="A52" s="71"/>
      <c r="B52" s="72" t="s">
        <v>105</v>
      </c>
      <c r="C52" s="57"/>
      <c r="D52" s="59">
        <f t="shared" ref="D52:I52" si="4">SUM(D51:D51)</f>
        <v>0</v>
      </c>
      <c r="E52" s="59">
        <f t="shared" si="4"/>
        <v>0</v>
      </c>
      <c r="F52" s="59">
        <f t="shared" si="4"/>
        <v>0</v>
      </c>
      <c r="G52" s="59">
        <f t="shared" si="4"/>
        <v>0</v>
      </c>
      <c r="H52" s="59">
        <f t="shared" si="4"/>
        <v>0</v>
      </c>
      <c r="I52" s="59">
        <f t="shared" si="4"/>
        <v>0</v>
      </c>
      <c r="J52" s="57"/>
      <c r="K52" s="59"/>
      <c r="L52" s="59"/>
    </row>
    <row r="53" spans="1:14" hidden="1">
      <c r="B53" s="73" t="s">
        <v>28</v>
      </c>
      <c r="C53" s="50"/>
      <c r="D53" s="49"/>
      <c r="E53" s="49"/>
      <c r="F53" s="49"/>
      <c r="G53" s="49"/>
      <c r="H53" s="49"/>
      <c r="I53" s="49"/>
      <c r="J53" s="50"/>
      <c r="K53" s="49"/>
      <c r="L53" s="49"/>
    </row>
    <row r="54" spans="1:14" hidden="1">
      <c r="B54" s="61"/>
      <c r="C54" s="60"/>
      <c r="D54" s="61"/>
      <c r="E54" s="61"/>
      <c r="F54" s="61"/>
      <c r="G54" s="61"/>
      <c r="H54" s="61"/>
      <c r="I54" s="61"/>
      <c r="J54" s="60"/>
      <c r="K54" s="61"/>
      <c r="L54" s="61"/>
    </row>
    <row r="55" spans="1:14" s="33" customFormat="1" hidden="1">
      <c r="A55" s="71"/>
      <c r="B55" s="72" t="s">
        <v>106</v>
      </c>
      <c r="C55" s="57"/>
      <c r="D55" s="59">
        <f t="shared" ref="D55:I55" si="5">SUM(D54:D54)</f>
        <v>0</v>
      </c>
      <c r="E55" s="59">
        <f t="shared" si="5"/>
        <v>0</v>
      </c>
      <c r="F55" s="59">
        <f t="shared" si="5"/>
        <v>0</v>
      </c>
      <c r="G55" s="59">
        <f t="shared" si="5"/>
        <v>0</v>
      </c>
      <c r="H55" s="59">
        <f t="shared" si="5"/>
        <v>0</v>
      </c>
      <c r="I55" s="59">
        <f t="shared" si="5"/>
        <v>0</v>
      </c>
      <c r="J55" s="57"/>
      <c r="K55" s="59"/>
      <c r="L55" s="59"/>
    </row>
    <row r="56" spans="1:14">
      <c r="A56" s="48" t="s">
        <v>27</v>
      </c>
      <c r="B56" s="49"/>
      <c r="C56" s="50"/>
      <c r="D56" s="49"/>
      <c r="E56" s="49"/>
      <c r="F56" s="49"/>
      <c r="G56" s="49"/>
      <c r="H56" s="49"/>
      <c r="I56" s="49"/>
      <c r="J56" s="50"/>
      <c r="K56" s="49"/>
      <c r="L56" s="49"/>
    </row>
    <row r="57" spans="1:14">
      <c r="A57" s="51">
        <v>1</v>
      </c>
      <c r="B57" s="52" t="e">
        <f>#REF!</f>
        <v>#REF!</v>
      </c>
      <c r="C57" s="60" t="e">
        <f>#REF!</f>
        <v>#REF!</v>
      </c>
      <c r="D57" s="61" t="e">
        <f>#REF!</f>
        <v>#REF!</v>
      </c>
      <c r="E57" s="61" t="e">
        <f>#REF!</f>
        <v>#REF!</v>
      </c>
      <c r="F57" s="61" t="e">
        <f>#REF!</f>
        <v>#REF!</v>
      </c>
      <c r="G57" s="61" t="e">
        <f>#REF!</f>
        <v>#REF!</v>
      </c>
      <c r="H57" s="61" t="e">
        <f>#REF!</f>
        <v>#REF!</v>
      </c>
      <c r="I57" s="61" t="e">
        <f>#REF!</f>
        <v>#REF!</v>
      </c>
      <c r="J57" s="60" t="e">
        <f>#REF!</f>
        <v>#REF!</v>
      </c>
      <c r="K57" s="60" t="e">
        <f>#REF!</f>
        <v>#REF!</v>
      </c>
      <c r="L57" s="61" t="e">
        <f>#REF!</f>
        <v>#REF!</v>
      </c>
      <c r="M57" s="41" t="e">
        <f>#REF!</f>
        <v>#REF!</v>
      </c>
      <c r="N57" s="41" t="e">
        <f>#REF!</f>
        <v>#REF!</v>
      </c>
    </row>
    <row r="58" spans="1:14">
      <c r="A58" s="51">
        <v>2</v>
      </c>
      <c r="B58" s="52" t="e">
        <f>#REF!</f>
        <v>#REF!</v>
      </c>
      <c r="C58" s="60" t="e">
        <f>#REF!</f>
        <v>#REF!</v>
      </c>
      <c r="D58" s="61" t="e">
        <f>#REF!</f>
        <v>#REF!</v>
      </c>
      <c r="E58" s="61" t="e">
        <f>#REF!</f>
        <v>#REF!</v>
      </c>
      <c r="F58" s="61" t="e">
        <f>#REF!</f>
        <v>#REF!</v>
      </c>
      <c r="G58" s="61" t="e">
        <f>#REF!</f>
        <v>#REF!</v>
      </c>
      <c r="H58" s="61" t="e">
        <f>#REF!</f>
        <v>#REF!</v>
      </c>
      <c r="I58" s="61" t="e">
        <f>#REF!</f>
        <v>#REF!</v>
      </c>
      <c r="J58" s="60" t="e">
        <f>#REF!</f>
        <v>#REF!</v>
      </c>
      <c r="K58" s="60" t="e">
        <f>#REF!</f>
        <v>#REF!</v>
      </c>
      <c r="L58" s="61" t="e">
        <f>#REF!</f>
        <v>#REF!</v>
      </c>
      <c r="M58" s="41" t="e">
        <f>#REF!</f>
        <v>#REF!</v>
      </c>
      <c r="N58" s="41" t="e">
        <f>#REF!</f>
        <v>#REF!</v>
      </c>
    </row>
    <row r="59" spans="1:14">
      <c r="A59" s="51">
        <v>3</v>
      </c>
      <c r="B59" s="52" t="e">
        <f>#REF!</f>
        <v>#REF!</v>
      </c>
      <c r="C59" s="60" t="e">
        <f>#REF!</f>
        <v>#REF!</v>
      </c>
      <c r="D59" s="61" t="e">
        <f>#REF!</f>
        <v>#REF!</v>
      </c>
      <c r="E59" s="61" t="e">
        <f>#REF!</f>
        <v>#REF!</v>
      </c>
      <c r="F59" s="61" t="e">
        <f>#REF!</f>
        <v>#REF!</v>
      </c>
      <c r="G59" s="61" t="e">
        <f>#REF!</f>
        <v>#REF!</v>
      </c>
      <c r="H59" s="61" t="e">
        <f>#REF!</f>
        <v>#REF!</v>
      </c>
      <c r="I59" s="61" t="e">
        <f>#REF!</f>
        <v>#REF!</v>
      </c>
      <c r="J59" s="60" t="e">
        <f>#REF!</f>
        <v>#REF!</v>
      </c>
      <c r="K59" s="60" t="e">
        <f>#REF!</f>
        <v>#REF!</v>
      </c>
      <c r="L59" s="61" t="e">
        <f>#REF!</f>
        <v>#REF!</v>
      </c>
      <c r="M59" s="41" t="e">
        <f>#REF!</f>
        <v>#REF!</v>
      </c>
      <c r="N59" s="41" t="e">
        <f>#REF!</f>
        <v>#REF!</v>
      </c>
    </row>
    <row r="60" spans="1:14">
      <c r="A60" s="51">
        <v>4</v>
      </c>
      <c r="B60" s="52" t="e">
        <f>#REF!</f>
        <v>#REF!</v>
      </c>
      <c r="C60" s="60" t="e">
        <f>#REF!</f>
        <v>#REF!</v>
      </c>
      <c r="D60" s="61" t="e">
        <f>#REF!</f>
        <v>#REF!</v>
      </c>
      <c r="E60" s="61" t="e">
        <f>#REF!</f>
        <v>#REF!</v>
      </c>
      <c r="F60" s="61" t="e">
        <f>#REF!</f>
        <v>#REF!</v>
      </c>
      <c r="G60" s="61" t="e">
        <f>#REF!</f>
        <v>#REF!</v>
      </c>
      <c r="H60" s="61" t="e">
        <f>#REF!</f>
        <v>#REF!</v>
      </c>
      <c r="I60" s="61" t="e">
        <f>#REF!</f>
        <v>#REF!</v>
      </c>
      <c r="J60" s="60" t="e">
        <f>#REF!</f>
        <v>#REF!</v>
      </c>
      <c r="K60" s="60" t="e">
        <f>#REF!</f>
        <v>#REF!</v>
      </c>
      <c r="L60" s="61" t="e">
        <f>#REF!</f>
        <v>#REF!</v>
      </c>
      <c r="M60" s="41" t="e">
        <f>#REF!</f>
        <v>#REF!</v>
      </c>
      <c r="N60" s="41" t="e">
        <f>#REF!</f>
        <v>#REF!</v>
      </c>
    </row>
    <row r="61" spans="1:14">
      <c r="A61" s="51">
        <v>5</v>
      </c>
      <c r="B61" s="52" t="e">
        <f>#REF!</f>
        <v>#REF!</v>
      </c>
      <c r="C61" s="60" t="e">
        <f>#REF!</f>
        <v>#REF!</v>
      </c>
      <c r="D61" s="61" t="e">
        <f>#REF!</f>
        <v>#REF!</v>
      </c>
      <c r="E61" s="61" t="e">
        <f>#REF!</f>
        <v>#REF!</v>
      </c>
      <c r="F61" s="61" t="e">
        <f>#REF!</f>
        <v>#REF!</v>
      </c>
      <c r="G61" s="61" t="e">
        <f>#REF!</f>
        <v>#REF!</v>
      </c>
      <c r="H61" s="61" t="e">
        <f>#REF!</f>
        <v>#REF!</v>
      </c>
      <c r="I61" s="61" t="e">
        <f>#REF!</f>
        <v>#REF!</v>
      </c>
      <c r="J61" s="60" t="e">
        <f>#REF!</f>
        <v>#REF!</v>
      </c>
      <c r="K61" s="60" t="e">
        <f>#REF!</f>
        <v>#REF!</v>
      </c>
      <c r="L61" s="61" t="e">
        <f>#REF!</f>
        <v>#REF!</v>
      </c>
      <c r="M61" s="41" t="e">
        <f>#REF!</f>
        <v>#REF!</v>
      </c>
      <c r="N61" s="41" t="e">
        <f>#REF!</f>
        <v>#REF!</v>
      </c>
    </row>
    <row r="62" spans="1:14">
      <c r="A62" s="51"/>
      <c r="B62" s="52"/>
      <c r="C62" s="60"/>
      <c r="D62" s="61"/>
      <c r="E62" s="61"/>
      <c r="F62" s="61"/>
      <c r="G62" s="61"/>
      <c r="H62" s="61"/>
      <c r="I62" s="61"/>
      <c r="J62" s="60"/>
      <c r="K62" s="60"/>
      <c r="L62" s="61"/>
    </row>
    <row r="63" spans="1:14" s="33" customFormat="1">
      <c r="A63" s="62" t="s">
        <v>56</v>
      </c>
      <c r="B63" s="56">
        <f>COUNT(A57:A62)</f>
        <v>5</v>
      </c>
      <c r="C63" s="57" t="s">
        <v>0</v>
      </c>
      <c r="D63" s="59" t="e">
        <f t="shared" ref="D63:I63" si="6">SUM(D57:D62)</f>
        <v>#REF!</v>
      </c>
      <c r="E63" s="59" t="e">
        <f t="shared" si="6"/>
        <v>#REF!</v>
      </c>
      <c r="F63" s="59" t="e">
        <f t="shared" si="6"/>
        <v>#REF!</v>
      </c>
      <c r="G63" s="59" t="e">
        <f t="shared" si="6"/>
        <v>#REF!</v>
      </c>
      <c r="H63" s="59" t="e">
        <f t="shared" si="6"/>
        <v>#REF!</v>
      </c>
      <c r="I63" s="59" t="e">
        <f t="shared" si="6"/>
        <v>#REF!</v>
      </c>
      <c r="J63" s="57"/>
      <c r="K63" s="59"/>
      <c r="L63" s="59"/>
    </row>
    <row r="64" spans="1:14" hidden="1">
      <c r="B64" s="61"/>
      <c r="C64" s="60"/>
      <c r="D64" s="61"/>
      <c r="E64" s="61"/>
      <c r="F64" s="61"/>
      <c r="G64" s="61"/>
      <c r="H64" s="61"/>
      <c r="I64" s="61"/>
      <c r="J64" s="60"/>
      <c r="K64" s="61"/>
      <c r="L64" s="61"/>
    </row>
    <row r="65" spans="1:14" hidden="1">
      <c r="B65" s="72" t="s">
        <v>107</v>
      </c>
      <c r="C65" s="57"/>
      <c r="D65" s="59">
        <f t="shared" ref="D65:I65" si="7">SUM(D64:D64)</f>
        <v>0</v>
      </c>
      <c r="E65" s="59">
        <f t="shared" si="7"/>
        <v>0</v>
      </c>
      <c r="F65" s="59">
        <f t="shared" si="7"/>
        <v>0</v>
      </c>
      <c r="G65" s="59">
        <f t="shared" si="7"/>
        <v>0</v>
      </c>
      <c r="H65" s="59">
        <f t="shared" si="7"/>
        <v>0</v>
      </c>
      <c r="I65" s="59">
        <f t="shared" si="7"/>
        <v>0</v>
      </c>
      <c r="J65" s="57"/>
      <c r="K65" s="59"/>
      <c r="L65" s="59"/>
    </row>
    <row r="66" spans="1:14" hidden="1">
      <c r="B66" s="74"/>
      <c r="C66" s="50"/>
      <c r="D66" s="49"/>
      <c r="E66" s="49"/>
      <c r="F66" s="49"/>
      <c r="G66" s="49"/>
      <c r="H66" s="49"/>
      <c r="I66" s="49"/>
      <c r="J66" s="50"/>
      <c r="K66" s="49"/>
      <c r="L66" s="49"/>
    </row>
    <row r="67" spans="1:14" hidden="1">
      <c r="B67" s="61"/>
      <c r="C67" s="60"/>
      <c r="D67" s="61"/>
      <c r="E67" s="61"/>
      <c r="F67" s="61"/>
      <c r="G67" s="61"/>
      <c r="H67" s="61"/>
      <c r="I67" s="61"/>
      <c r="J67" s="60"/>
      <c r="K67" s="61"/>
      <c r="L67" s="61"/>
    </row>
    <row r="68" spans="1:14" hidden="1">
      <c r="B68" s="72" t="s">
        <v>108</v>
      </c>
      <c r="C68" s="57"/>
      <c r="D68" s="59">
        <f t="shared" ref="D68:I68" si="8">SUM(D67:D67)</f>
        <v>0</v>
      </c>
      <c r="E68" s="59">
        <f t="shared" si="8"/>
        <v>0</v>
      </c>
      <c r="F68" s="59">
        <f t="shared" si="8"/>
        <v>0</v>
      </c>
      <c r="G68" s="59">
        <f t="shared" si="8"/>
        <v>0</v>
      </c>
      <c r="H68" s="59">
        <f t="shared" si="8"/>
        <v>0</v>
      </c>
      <c r="I68" s="59">
        <f t="shared" si="8"/>
        <v>0</v>
      </c>
      <c r="J68" s="57"/>
      <c r="K68" s="59"/>
      <c r="L68" s="59"/>
    </row>
    <row r="69" spans="1:14">
      <c r="A69" s="48" t="s">
        <v>28</v>
      </c>
      <c r="B69" s="49"/>
      <c r="C69" s="50"/>
      <c r="D69" s="49"/>
      <c r="E69" s="49"/>
      <c r="F69" s="49"/>
      <c r="G69" s="49"/>
      <c r="H69" s="49"/>
      <c r="I69" s="49"/>
      <c r="J69" s="50"/>
      <c r="K69" s="49"/>
      <c r="L69" s="49"/>
    </row>
    <row r="70" spans="1:14">
      <c r="A70" s="51">
        <v>1</v>
      </c>
      <c r="B70" s="52" t="e">
        <f>'ยุทธศาสตร์ที่ 5'!#REF!</f>
        <v>#REF!</v>
      </c>
      <c r="C70" s="60" t="e">
        <f>'ยุทธศาสตร์ที่ 5'!#REF!</f>
        <v>#REF!</v>
      </c>
      <c r="D70" s="61" t="e">
        <f>'ยุทธศาสตร์ที่ 5'!#REF!</f>
        <v>#REF!</v>
      </c>
      <c r="E70" s="61" t="e">
        <f>'ยุทธศาสตร์ที่ 5'!#REF!</f>
        <v>#REF!</v>
      </c>
      <c r="F70" s="61" t="e">
        <f>'ยุทธศาสตร์ที่ 5'!#REF!</f>
        <v>#REF!</v>
      </c>
      <c r="G70" s="61" t="e">
        <f>'ยุทธศาสตร์ที่ 5'!#REF!</f>
        <v>#REF!</v>
      </c>
      <c r="H70" s="61" t="e">
        <f>'ยุทธศาสตร์ที่ 5'!#REF!</f>
        <v>#REF!</v>
      </c>
      <c r="I70" s="61" t="e">
        <f>'ยุทธศาสตร์ที่ 5'!#REF!</f>
        <v>#REF!</v>
      </c>
      <c r="J70" s="60" t="e">
        <f>'ยุทธศาสตร์ที่ 5'!#REF!</f>
        <v>#REF!</v>
      </c>
      <c r="K70" s="61" t="e">
        <f>'ยุทธศาสตร์ที่ 5'!#REF!</f>
        <v>#REF!</v>
      </c>
      <c r="L70" s="61" t="e">
        <f>'ยุทธศาสตร์ที่ 5'!#REF!</f>
        <v>#REF!</v>
      </c>
      <c r="M70" s="41" t="e">
        <f>'ยุทธศาสตร์ที่ 5'!#REF!</f>
        <v>#REF!</v>
      </c>
      <c r="N70" s="41" t="e">
        <f>'ยุทธศาสตร์ที่ 5'!#REF!</f>
        <v>#REF!</v>
      </c>
    </row>
    <row r="71" spans="1:14">
      <c r="A71" s="51">
        <v>2</v>
      </c>
      <c r="B71" s="52" t="e">
        <f>'ยุทธศาสตร์ที่ 5'!#REF!</f>
        <v>#REF!</v>
      </c>
      <c r="C71" s="60" t="e">
        <f>'ยุทธศาสตร์ที่ 5'!#REF!</f>
        <v>#REF!</v>
      </c>
      <c r="D71" s="61" t="e">
        <f>'ยุทธศาสตร์ที่ 5'!#REF!</f>
        <v>#REF!</v>
      </c>
      <c r="E71" s="61" t="e">
        <f>'ยุทธศาสตร์ที่ 5'!#REF!</f>
        <v>#REF!</v>
      </c>
      <c r="F71" s="61" t="e">
        <f>'ยุทธศาสตร์ที่ 5'!#REF!</f>
        <v>#REF!</v>
      </c>
      <c r="G71" s="61" t="e">
        <f>'ยุทธศาสตร์ที่ 5'!#REF!</f>
        <v>#REF!</v>
      </c>
      <c r="H71" s="61" t="e">
        <f>'ยุทธศาสตร์ที่ 5'!#REF!</f>
        <v>#REF!</v>
      </c>
      <c r="I71" s="61" t="e">
        <f>'ยุทธศาสตร์ที่ 5'!#REF!</f>
        <v>#REF!</v>
      </c>
      <c r="J71" s="60" t="e">
        <f>'ยุทธศาสตร์ที่ 5'!#REF!</f>
        <v>#REF!</v>
      </c>
      <c r="K71" s="61" t="e">
        <f>'ยุทธศาสตร์ที่ 5'!#REF!</f>
        <v>#REF!</v>
      </c>
      <c r="L71" s="61" t="e">
        <f>'ยุทธศาสตร์ที่ 5'!#REF!</f>
        <v>#REF!</v>
      </c>
      <c r="M71" s="41" t="e">
        <f>'ยุทธศาสตร์ที่ 5'!#REF!</f>
        <v>#REF!</v>
      </c>
      <c r="N71" s="41" t="e">
        <f>'ยุทธศาสตร์ที่ 5'!#REF!</f>
        <v>#REF!</v>
      </c>
    </row>
    <row r="72" spans="1:14">
      <c r="A72" s="51">
        <v>3</v>
      </c>
      <c r="B72" s="52" t="e">
        <f>'ยุทธศาสตร์ที่ 5'!#REF!</f>
        <v>#REF!</v>
      </c>
      <c r="C72" s="60" t="e">
        <f>'ยุทธศาสตร์ที่ 5'!#REF!</f>
        <v>#REF!</v>
      </c>
      <c r="D72" s="61" t="e">
        <f>'ยุทธศาสตร์ที่ 5'!#REF!</f>
        <v>#REF!</v>
      </c>
      <c r="E72" s="61" t="e">
        <f>'ยุทธศาสตร์ที่ 5'!#REF!</f>
        <v>#REF!</v>
      </c>
      <c r="F72" s="61" t="e">
        <f>'ยุทธศาสตร์ที่ 5'!#REF!</f>
        <v>#REF!</v>
      </c>
      <c r="G72" s="61" t="e">
        <f>'ยุทธศาสตร์ที่ 5'!#REF!</f>
        <v>#REF!</v>
      </c>
      <c r="H72" s="61" t="e">
        <f>'ยุทธศาสตร์ที่ 5'!#REF!</f>
        <v>#REF!</v>
      </c>
      <c r="I72" s="61" t="e">
        <f>'ยุทธศาสตร์ที่ 5'!#REF!</f>
        <v>#REF!</v>
      </c>
      <c r="J72" s="60" t="e">
        <f>'ยุทธศาสตร์ที่ 5'!#REF!</f>
        <v>#REF!</v>
      </c>
      <c r="K72" s="61" t="e">
        <f>'ยุทธศาสตร์ที่ 5'!#REF!</f>
        <v>#REF!</v>
      </c>
      <c r="L72" s="61" t="e">
        <f>'ยุทธศาสตร์ที่ 5'!#REF!</f>
        <v>#REF!</v>
      </c>
      <c r="M72" s="41" t="e">
        <f>'ยุทธศาสตร์ที่ 5'!#REF!</f>
        <v>#REF!</v>
      </c>
      <c r="N72" s="41" t="e">
        <f>'ยุทธศาสตร์ที่ 5'!#REF!</f>
        <v>#REF!</v>
      </c>
    </row>
    <row r="73" spans="1:14">
      <c r="A73" s="51">
        <v>4</v>
      </c>
      <c r="B73" s="52" t="e">
        <f>'ยุทธศาสตร์ที่ 5'!#REF!</f>
        <v>#REF!</v>
      </c>
      <c r="C73" s="60" t="e">
        <f>'ยุทธศาสตร์ที่ 5'!#REF!</f>
        <v>#REF!</v>
      </c>
      <c r="D73" s="61" t="e">
        <f>'ยุทธศาสตร์ที่ 5'!#REF!</f>
        <v>#REF!</v>
      </c>
      <c r="E73" s="61" t="e">
        <f>'ยุทธศาสตร์ที่ 5'!#REF!</f>
        <v>#REF!</v>
      </c>
      <c r="F73" s="61" t="e">
        <f>'ยุทธศาสตร์ที่ 5'!#REF!</f>
        <v>#REF!</v>
      </c>
      <c r="G73" s="61" t="e">
        <f>'ยุทธศาสตร์ที่ 5'!#REF!</f>
        <v>#REF!</v>
      </c>
      <c r="H73" s="61" t="e">
        <f>'ยุทธศาสตร์ที่ 5'!#REF!</f>
        <v>#REF!</v>
      </c>
      <c r="I73" s="61" t="e">
        <f>'ยุทธศาสตร์ที่ 5'!#REF!</f>
        <v>#REF!</v>
      </c>
      <c r="J73" s="60" t="e">
        <f>'ยุทธศาสตร์ที่ 5'!#REF!</f>
        <v>#REF!</v>
      </c>
      <c r="K73" s="61" t="e">
        <f>'ยุทธศาสตร์ที่ 5'!#REF!</f>
        <v>#REF!</v>
      </c>
      <c r="L73" s="61" t="e">
        <f>'ยุทธศาสตร์ที่ 5'!#REF!</f>
        <v>#REF!</v>
      </c>
      <c r="M73" s="41" t="e">
        <f>'ยุทธศาสตร์ที่ 5'!#REF!</f>
        <v>#REF!</v>
      </c>
      <c r="N73" s="41" t="e">
        <f>'ยุทธศาสตร์ที่ 5'!#REF!</f>
        <v>#REF!</v>
      </c>
    </row>
    <row r="74" spans="1:14">
      <c r="A74" s="51">
        <v>5</v>
      </c>
      <c r="B74" s="52" t="e">
        <f>'ยุทธศาสตร์ที่ 5'!#REF!</f>
        <v>#REF!</v>
      </c>
      <c r="C74" s="60" t="e">
        <f>'ยุทธศาสตร์ที่ 5'!#REF!</f>
        <v>#REF!</v>
      </c>
      <c r="D74" s="61" t="e">
        <f>'ยุทธศาสตร์ที่ 5'!#REF!</f>
        <v>#REF!</v>
      </c>
      <c r="E74" s="61" t="e">
        <f>'ยุทธศาสตร์ที่ 5'!#REF!</f>
        <v>#REF!</v>
      </c>
      <c r="F74" s="61" t="e">
        <f>'ยุทธศาสตร์ที่ 5'!#REF!</f>
        <v>#REF!</v>
      </c>
      <c r="G74" s="61" t="e">
        <f>'ยุทธศาสตร์ที่ 5'!#REF!</f>
        <v>#REF!</v>
      </c>
      <c r="H74" s="61" t="e">
        <f>'ยุทธศาสตร์ที่ 5'!#REF!</f>
        <v>#REF!</v>
      </c>
      <c r="I74" s="61" t="e">
        <f>'ยุทธศาสตร์ที่ 5'!#REF!</f>
        <v>#REF!</v>
      </c>
      <c r="J74" s="60" t="e">
        <f>'ยุทธศาสตร์ที่ 5'!#REF!</f>
        <v>#REF!</v>
      </c>
      <c r="K74" s="61" t="e">
        <f>'ยุทธศาสตร์ที่ 5'!#REF!</f>
        <v>#REF!</v>
      </c>
      <c r="L74" s="61" t="e">
        <f>'ยุทธศาสตร์ที่ 5'!#REF!</f>
        <v>#REF!</v>
      </c>
      <c r="M74" s="41" t="e">
        <f>'ยุทธศาสตร์ที่ 5'!#REF!</f>
        <v>#REF!</v>
      </c>
      <c r="N74" s="41" t="e">
        <f>'ยุทธศาสตร์ที่ 5'!#REF!</f>
        <v>#REF!</v>
      </c>
    </row>
    <row r="75" spans="1:14">
      <c r="A75" s="51">
        <v>6</v>
      </c>
      <c r="B75" s="52" t="e">
        <f>'ยุทธศาสตร์ที่ 5'!#REF!</f>
        <v>#REF!</v>
      </c>
      <c r="C75" s="60" t="e">
        <f>'ยุทธศาสตร์ที่ 5'!#REF!</f>
        <v>#REF!</v>
      </c>
      <c r="D75" s="61" t="e">
        <f>'ยุทธศาสตร์ที่ 5'!#REF!</f>
        <v>#REF!</v>
      </c>
      <c r="E75" s="61" t="e">
        <f>'ยุทธศาสตร์ที่ 5'!#REF!</f>
        <v>#REF!</v>
      </c>
      <c r="F75" s="61" t="e">
        <f>'ยุทธศาสตร์ที่ 5'!#REF!</f>
        <v>#REF!</v>
      </c>
      <c r="G75" s="61" t="e">
        <f>'ยุทธศาสตร์ที่ 5'!#REF!</f>
        <v>#REF!</v>
      </c>
      <c r="H75" s="61" t="e">
        <f>'ยุทธศาสตร์ที่ 5'!#REF!</f>
        <v>#REF!</v>
      </c>
      <c r="I75" s="61" t="e">
        <f>'ยุทธศาสตร์ที่ 5'!#REF!</f>
        <v>#REF!</v>
      </c>
      <c r="J75" s="60" t="e">
        <f>'ยุทธศาสตร์ที่ 5'!#REF!</f>
        <v>#REF!</v>
      </c>
      <c r="K75" s="61" t="e">
        <f>'ยุทธศาสตร์ที่ 5'!#REF!</f>
        <v>#REF!</v>
      </c>
      <c r="L75" s="61" t="e">
        <f>'ยุทธศาสตร์ที่ 5'!#REF!</f>
        <v>#REF!</v>
      </c>
      <c r="M75" s="41" t="e">
        <f>'ยุทธศาสตร์ที่ 5'!#REF!</f>
        <v>#REF!</v>
      </c>
      <c r="N75" s="41" t="e">
        <f>'ยุทธศาสตร์ที่ 5'!#REF!</f>
        <v>#REF!</v>
      </c>
    </row>
    <row r="76" spans="1:14">
      <c r="A76" s="51">
        <v>7</v>
      </c>
      <c r="B76" s="52" t="e">
        <f>'ยุทธศาสตร์ที่ 5'!#REF!</f>
        <v>#REF!</v>
      </c>
      <c r="C76" s="60" t="e">
        <f>'ยุทธศาสตร์ที่ 5'!#REF!</f>
        <v>#REF!</v>
      </c>
      <c r="D76" s="61" t="e">
        <f>'ยุทธศาสตร์ที่ 5'!#REF!</f>
        <v>#REF!</v>
      </c>
      <c r="E76" s="61" t="e">
        <f>'ยุทธศาสตร์ที่ 5'!#REF!</f>
        <v>#REF!</v>
      </c>
      <c r="F76" s="61" t="e">
        <f>'ยุทธศาสตร์ที่ 5'!#REF!</f>
        <v>#REF!</v>
      </c>
      <c r="G76" s="61" t="e">
        <f>'ยุทธศาสตร์ที่ 5'!#REF!</f>
        <v>#REF!</v>
      </c>
      <c r="H76" s="61" t="e">
        <f>'ยุทธศาสตร์ที่ 5'!#REF!</f>
        <v>#REF!</v>
      </c>
      <c r="I76" s="61" t="e">
        <f>'ยุทธศาสตร์ที่ 5'!#REF!</f>
        <v>#REF!</v>
      </c>
      <c r="J76" s="60" t="e">
        <f>'ยุทธศาสตร์ที่ 5'!#REF!</f>
        <v>#REF!</v>
      </c>
      <c r="K76" s="61" t="e">
        <f>'ยุทธศาสตร์ที่ 5'!#REF!</f>
        <v>#REF!</v>
      </c>
      <c r="L76" s="61" t="e">
        <f>'ยุทธศาสตร์ที่ 5'!#REF!</f>
        <v>#REF!</v>
      </c>
      <c r="M76" s="41" t="e">
        <f>'ยุทธศาสตร์ที่ 5'!#REF!</f>
        <v>#REF!</v>
      </c>
      <c r="N76" s="41" t="e">
        <f>'ยุทธศาสตร์ที่ 5'!#REF!</f>
        <v>#REF!</v>
      </c>
    </row>
    <row r="77" spans="1:14">
      <c r="A77" s="51">
        <v>8</v>
      </c>
      <c r="B77" s="52" t="e">
        <f>'ยุทธศาสตร์ที่ 5'!#REF!</f>
        <v>#REF!</v>
      </c>
      <c r="C77" s="60" t="e">
        <f>'ยุทธศาสตร์ที่ 5'!#REF!</f>
        <v>#REF!</v>
      </c>
      <c r="D77" s="61" t="e">
        <f>'ยุทธศาสตร์ที่ 5'!#REF!</f>
        <v>#REF!</v>
      </c>
      <c r="E77" s="61" t="e">
        <f>'ยุทธศาสตร์ที่ 5'!#REF!</f>
        <v>#REF!</v>
      </c>
      <c r="F77" s="61" t="e">
        <f>'ยุทธศาสตร์ที่ 5'!#REF!</f>
        <v>#REF!</v>
      </c>
      <c r="G77" s="61" t="e">
        <f>'ยุทธศาสตร์ที่ 5'!#REF!</f>
        <v>#REF!</v>
      </c>
      <c r="H77" s="61" t="e">
        <f>'ยุทธศาสตร์ที่ 5'!#REF!</f>
        <v>#REF!</v>
      </c>
      <c r="I77" s="61" t="e">
        <f>'ยุทธศาสตร์ที่ 5'!#REF!</f>
        <v>#REF!</v>
      </c>
      <c r="J77" s="60" t="e">
        <f>'ยุทธศาสตร์ที่ 5'!#REF!</f>
        <v>#REF!</v>
      </c>
      <c r="K77" s="61" t="e">
        <f>'ยุทธศาสตร์ที่ 5'!#REF!</f>
        <v>#REF!</v>
      </c>
      <c r="L77" s="61" t="e">
        <f>'ยุทธศาสตร์ที่ 5'!#REF!</f>
        <v>#REF!</v>
      </c>
      <c r="M77" s="41" t="e">
        <f>'ยุทธศาสตร์ที่ 5'!#REF!</f>
        <v>#REF!</v>
      </c>
      <c r="N77" s="41" t="e">
        <f>'ยุทธศาสตร์ที่ 5'!#REF!</f>
        <v>#REF!</v>
      </c>
    </row>
    <row r="78" spans="1:14">
      <c r="A78" s="51">
        <v>9</v>
      </c>
      <c r="B78" s="52" t="e">
        <f>'ยุทธศาสตร์ที่ 5'!#REF!</f>
        <v>#REF!</v>
      </c>
      <c r="C78" s="60" t="e">
        <f>'ยุทธศาสตร์ที่ 5'!#REF!</f>
        <v>#REF!</v>
      </c>
      <c r="D78" s="61" t="e">
        <f>'ยุทธศาสตร์ที่ 5'!#REF!</f>
        <v>#REF!</v>
      </c>
      <c r="E78" s="61" t="e">
        <f>'ยุทธศาสตร์ที่ 5'!#REF!</f>
        <v>#REF!</v>
      </c>
      <c r="F78" s="61" t="e">
        <f>'ยุทธศาสตร์ที่ 5'!#REF!</f>
        <v>#REF!</v>
      </c>
      <c r="G78" s="61" t="e">
        <f>'ยุทธศาสตร์ที่ 5'!#REF!</f>
        <v>#REF!</v>
      </c>
      <c r="H78" s="61" t="e">
        <f>'ยุทธศาสตร์ที่ 5'!#REF!</f>
        <v>#REF!</v>
      </c>
      <c r="I78" s="61" t="e">
        <f>'ยุทธศาสตร์ที่ 5'!#REF!</f>
        <v>#REF!</v>
      </c>
      <c r="J78" s="60" t="e">
        <f>'ยุทธศาสตร์ที่ 5'!#REF!</f>
        <v>#REF!</v>
      </c>
      <c r="K78" s="61" t="e">
        <f>'ยุทธศาสตร์ที่ 5'!#REF!</f>
        <v>#REF!</v>
      </c>
      <c r="L78" s="61" t="e">
        <f>'ยุทธศาสตร์ที่ 5'!#REF!</f>
        <v>#REF!</v>
      </c>
      <c r="M78" s="41" t="e">
        <f>'ยุทธศาสตร์ที่ 5'!#REF!</f>
        <v>#REF!</v>
      </c>
      <c r="N78" s="41" t="e">
        <f>'ยุทธศาสตร์ที่ 5'!#REF!</f>
        <v>#REF!</v>
      </c>
    </row>
    <row r="79" spans="1:14">
      <c r="A79" s="51">
        <v>10</v>
      </c>
      <c r="B79" s="52" t="e">
        <f>'ยุทธศาสตร์ที่ 5'!#REF!</f>
        <v>#REF!</v>
      </c>
      <c r="C79" s="60" t="e">
        <f>'ยุทธศาสตร์ที่ 5'!#REF!</f>
        <v>#REF!</v>
      </c>
      <c r="D79" s="61" t="e">
        <f>'ยุทธศาสตร์ที่ 5'!#REF!</f>
        <v>#REF!</v>
      </c>
      <c r="E79" s="61" t="e">
        <f>'ยุทธศาสตร์ที่ 5'!#REF!</f>
        <v>#REF!</v>
      </c>
      <c r="F79" s="61" t="e">
        <f>'ยุทธศาสตร์ที่ 5'!#REF!</f>
        <v>#REF!</v>
      </c>
      <c r="G79" s="61" t="e">
        <f>'ยุทธศาสตร์ที่ 5'!#REF!</f>
        <v>#REF!</v>
      </c>
      <c r="H79" s="61" t="e">
        <f>'ยุทธศาสตร์ที่ 5'!#REF!</f>
        <v>#REF!</v>
      </c>
      <c r="I79" s="61" t="e">
        <f>'ยุทธศาสตร์ที่ 5'!#REF!</f>
        <v>#REF!</v>
      </c>
      <c r="J79" s="60" t="e">
        <f>'ยุทธศาสตร์ที่ 5'!#REF!</f>
        <v>#REF!</v>
      </c>
      <c r="K79" s="61" t="e">
        <f>'ยุทธศาสตร์ที่ 5'!#REF!</f>
        <v>#REF!</v>
      </c>
      <c r="L79" s="61" t="e">
        <f>'ยุทธศาสตร์ที่ 5'!#REF!</f>
        <v>#REF!</v>
      </c>
      <c r="M79" s="41" t="e">
        <f>'ยุทธศาสตร์ที่ 5'!#REF!</f>
        <v>#REF!</v>
      </c>
      <c r="N79" s="41" t="e">
        <f>'ยุทธศาสตร์ที่ 5'!#REF!</f>
        <v>#REF!</v>
      </c>
    </row>
    <row r="80" spans="1:14">
      <c r="A80" s="51">
        <v>11</v>
      </c>
      <c r="B80" s="52" t="e">
        <f>'ยุทธศาสตร์ที่ 5'!#REF!</f>
        <v>#REF!</v>
      </c>
      <c r="C80" s="60" t="e">
        <f>'ยุทธศาสตร์ที่ 5'!#REF!</f>
        <v>#REF!</v>
      </c>
      <c r="D80" s="61" t="e">
        <f>'ยุทธศาสตร์ที่ 5'!#REF!</f>
        <v>#REF!</v>
      </c>
      <c r="E80" s="61" t="e">
        <f>'ยุทธศาสตร์ที่ 5'!#REF!</f>
        <v>#REF!</v>
      </c>
      <c r="F80" s="61" t="e">
        <f>'ยุทธศาสตร์ที่ 5'!#REF!</f>
        <v>#REF!</v>
      </c>
      <c r="G80" s="61" t="e">
        <f>'ยุทธศาสตร์ที่ 5'!#REF!</f>
        <v>#REF!</v>
      </c>
      <c r="H80" s="61" t="e">
        <f>'ยุทธศาสตร์ที่ 5'!#REF!</f>
        <v>#REF!</v>
      </c>
      <c r="I80" s="61" t="e">
        <f>'ยุทธศาสตร์ที่ 5'!#REF!</f>
        <v>#REF!</v>
      </c>
      <c r="J80" s="60" t="e">
        <f>'ยุทธศาสตร์ที่ 5'!#REF!</f>
        <v>#REF!</v>
      </c>
      <c r="K80" s="61" t="e">
        <f>'ยุทธศาสตร์ที่ 5'!#REF!</f>
        <v>#REF!</v>
      </c>
      <c r="L80" s="61" t="e">
        <f>'ยุทธศาสตร์ที่ 5'!#REF!</f>
        <v>#REF!</v>
      </c>
      <c r="M80" s="41" t="e">
        <f>'ยุทธศาสตร์ที่ 5'!#REF!</f>
        <v>#REF!</v>
      </c>
      <c r="N80" s="41" t="e">
        <f>'ยุทธศาสตร์ที่ 5'!#REF!</f>
        <v>#REF!</v>
      </c>
    </row>
    <row r="81" spans="1:15">
      <c r="A81" s="51">
        <v>12</v>
      </c>
      <c r="B81" s="52" t="e">
        <f>'ยุทธศาสตร์ที่ 5'!#REF!</f>
        <v>#REF!</v>
      </c>
      <c r="C81" s="60" t="e">
        <f>'ยุทธศาสตร์ที่ 5'!#REF!</f>
        <v>#REF!</v>
      </c>
      <c r="D81" s="61" t="e">
        <f>'ยุทธศาสตร์ที่ 5'!#REF!</f>
        <v>#REF!</v>
      </c>
      <c r="E81" s="61" t="e">
        <f>'ยุทธศาสตร์ที่ 5'!#REF!</f>
        <v>#REF!</v>
      </c>
      <c r="F81" s="61" t="e">
        <f>'ยุทธศาสตร์ที่ 5'!#REF!</f>
        <v>#REF!</v>
      </c>
      <c r="G81" s="61" t="e">
        <f>'ยุทธศาสตร์ที่ 5'!#REF!</f>
        <v>#REF!</v>
      </c>
      <c r="H81" s="61" t="e">
        <f>'ยุทธศาสตร์ที่ 5'!#REF!</f>
        <v>#REF!</v>
      </c>
      <c r="I81" s="61" t="e">
        <f>'ยุทธศาสตร์ที่ 5'!#REF!</f>
        <v>#REF!</v>
      </c>
      <c r="J81" s="60" t="e">
        <f>'ยุทธศาสตร์ที่ 5'!#REF!</f>
        <v>#REF!</v>
      </c>
      <c r="K81" s="61" t="e">
        <f>'ยุทธศาสตร์ที่ 5'!#REF!</f>
        <v>#REF!</v>
      </c>
      <c r="L81" s="61" t="e">
        <f>'ยุทธศาสตร์ที่ 5'!#REF!</f>
        <v>#REF!</v>
      </c>
      <c r="M81" s="41" t="e">
        <f>'ยุทธศาสตร์ที่ 5'!#REF!</f>
        <v>#REF!</v>
      </c>
      <c r="N81" s="41" t="e">
        <f>'ยุทธศาสตร์ที่ 5'!#REF!</f>
        <v>#REF!</v>
      </c>
    </row>
    <row r="82" spans="1:15">
      <c r="A82" s="51">
        <v>13</v>
      </c>
      <c r="B82" s="52" t="e">
        <f>'ยุทธศาสตร์ที่ 5'!#REF!</f>
        <v>#REF!</v>
      </c>
      <c r="C82" s="60" t="e">
        <f>'ยุทธศาสตร์ที่ 5'!#REF!</f>
        <v>#REF!</v>
      </c>
      <c r="D82" s="61" t="e">
        <f>'ยุทธศาสตร์ที่ 5'!#REF!</f>
        <v>#REF!</v>
      </c>
      <c r="E82" s="61" t="e">
        <f>'ยุทธศาสตร์ที่ 5'!#REF!</f>
        <v>#REF!</v>
      </c>
      <c r="F82" s="61" t="e">
        <f>'ยุทธศาสตร์ที่ 5'!#REF!</f>
        <v>#REF!</v>
      </c>
      <c r="G82" s="61" t="e">
        <f>'ยุทธศาสตร์ที่ 5'!#REF!</f>
        <v>#REF!</v>
      </c>
      <c r="H82" s="61" t="e">
        <f>'ยุทธศาสตร์ที่ 5'!#REF!</f>
        <v>#REF!</v>
      </c>
      <c r="I82" s="61" t="e">
        <f>'ยุทธศาสตร์ที่ 5'!#REF!</f>
        <v>#REF!</v>
      </c>
      <c r="J82" s="60" t="e">
        <f>'ยุทธศาสตร์ที่ 5'!#REF!</f>
        <v>#REF!</v>
      </c>
      <c r="K82" s="61" t="e">
        <f>'ยุทธศาสตร์ที่ 5'!#REF!</f>
        <v>#REF!</v>
      </c>
      <c r="L82" s="61" t="e">
        <f>'ยุทธศาสตร์ที่ 5'!#REF!</f>
        <v>#REF!</v>
      </c>
      <c r="M82" s="41" t="e">
        <f>'ยุทธศาสตร์ที่ 5'!#REF!</f>
        <v>#REF!</v>
      </c>
      <c r="N82" s="41" t="e">
        <f>'ยุทธศาสตร์ที่ 5'!#REF!</f>
        <v>#REF!</v>
      </c>
    </row>
    <row r="83" spans="1:15">
      <c r="A83" s="51">
        <v>14</v>
      </c>
      <c r="B83" s="52" t="e">
        <f>'ยุทธศาสตร์ที่ 5'!#REF!</f>
        <v>#REF!</v>
      </c>
      <c r="C83" s="60" t="e">
        <f>'ยุทธศาสตร์ที่ 5'!#REF!</f>
        <v>#REF!</v>
      </c>
      <c r="D83" s="61" t="e">
        <f>'ยุทธศาสตร์ที่ 5'!#REF!</f>
        <v>#REF!</v>
      </c>
      <c r="E83" s="61" t="e">
        <f>'ยุทธศาสตร์ที่ 5'!#REF!</f>
        <v>#REF!</v>
      </c>
      <c r="F83" s="61" t="e">
        <f>'ยุทธศาสตร์ที่ 5'!#REF!</f>
        <v>#REF!</v>
      </c>
      <c r="G83" s="61" t="e">
        <f>'ยุทธศาสตร์ที่ 5'!#REF!</f>
        <v>#REF!</v>
      </c>
      <c r="H83" s="61" t="e">
        <f>'ยุทธศาสตร์ที่ 5'!#REF!</f>
        <v>#REF!</v>
      </c>
      <c r="I83" s="61" t="e">
        <f>'ยุทธศาสตร์ที่ 5'!#REF!</f>
        <v>#REF!</v>
      </c>
      <c r="J83" s="60" t="e">
        <f>'ยุทธศาสตร์ที่ 5'!#REF!</f>
        <v>#REF!</v>
      </c>
      <c r="K83" s="61" t="e">
        <f>'ยุทธศาสตร์ที่ 5'!#REF!</f>
        <v>#REF!</v>
      </c>
      <c r="L83" s="61" t="e">
        <f>'ยุทธศาสตร์ที่ 5'!#REF!</f>
        <v>#REF!</v>
      </c>
      <c r="M83" s="41" t="e">
        <f>'ยุทธศาสตร์ที่ 5'!#REF!</f>
        <v>#REF!</v>
      </c>
      <c r="N83" s="41" t="e">
        <f>'ยุทธศาสตร์ที่ 5'!#REF!</f>
        <v>#REF!</v>
      </c>
    </row>
    <row r="84" spans="1:15">
      <c r="A84" s="51">
        <v>15</v>
      </c>
      <c r="B84" s="52" t="e">
        <f>'ยุทธศาสตร์ที่ 5'!#REF!</f>
        <v>#REF!</v>
      </c>
      <c r="C84" s="60" t="e">
        <f>'ยุทธศาสตร์ที่ 5'!#REF!</f>
        <v>#REF!</v>
      </c>
      <c r="D84" s="61" t="e">
        <f>'ยุทธศาสตร์ที่ 5'!#REF!</f>
        <v>#REF!</v>
      </c>
      <c r="E84" s="61" t="e">
        <f>'ยุทธศาสตร์ที่ 5'!#REF!</f>
        <v>#REF!</v>
      </c>
      <c r="F84" s="61" t="e">
        <f>'ยุทธศาสตร์ที่ 5'!#REF!</f>
        <v>#REF!</v>
      </c>
      <c r="G84" s="61" t="e">
        <f>'ยุทธศาสตร์ที่ 5'!#REF!</f>
        <v>#REF!</v>
      </c>
      <c r="H84" s="61" t="e">
        <f>'ยุทธศาสตร์ที่ 5'!#REF!</f>
        <v>#REF!</v>
      </c>
      <c r="I84" s="61" t="e">
        <f>'ยุทธศาสตร์ที่ 5'!#REF!</f>
        <v>#REF!</v>
      </c>
      <c r="J84" s="60" t="e">
        <f>'ยุทธศาสตร์ที่ 5'!#REF!</f>
        <v>#REF!</v>
      </c>
      <c r="K84" s="61" t="e">
        <f>'ยุทธศาสตร์ที่ 5'!#REF!</f>
        <v>#REF!</v>
      </c>
      <c r="L84" s="61" t="e">
        <f>'ยุทธศาสตร์ที่ 5'!#REF!</f>
        <v>#REF!</v>
      </c>
      <c r="M84" s="41" t="e">
        <f>'ยุทธศาสตร์ที่ 5'!#REF!</f>
        <v>#REF!</v>
      </c>
      <c r="N84" s="41" t="e">
        <f>'ยุทธศาสตร์ที่ 5'!#REF!</f>
        <v>#REF!</v>
      </c>
    </row>
    <row r="85" spans="1:15">
      <c r="A85" s="51"/>
      <c r="B85" s="52"/>
      <c r="C85" s="60"/>
      <c r="D85" s="61"/>
      <c r="E85" s="61"/>
      <c r="F85" s="61"/>
      <c r="G85" s="61"/>
      <c r="H85" s="61"/>
      <c r="I85" s="61"/>
      <c r="J85" s="60"/>
      <c r="K85" s="61"/>
      <c r="L85" s="61"/>
    </row>
    <row r="86" spans="1:15" s="33" customFormat="1">
      <c r="A86" s="62" t="s">
        <v>56</v>
      </c>
      <c r="B86" s="56">
        <f>COUNT(A70:A85)</f>
        <v>15</v>
      </c>
      <c r="C86" s="57" t="s">
        <v>0</v>
      </c>
      <c r="D86" s="59" t="e">
        <f t="shared" ref="D86:I86" si="9">SUM(D70:D85)</f>
        <v>#REF!</v>
      </c>
      <c r="E86" s="59" t="e">
        <f t="shared" si="9"/>
        <v>#REF!</v>
      </c>
      <c r="F86" s="59" t="e">
        <f t="shared" si="9"/>
        <v>#REF!</v>
      </c>
      <c r="G86" s="59" t="e">
        <f t="shared" si="9"/>
        <v>#REF!</v>
      </c>
      <c r="H86" s="59" t="e">
        <f t="shared" si="9"/>
        <v>#REF!</v>
      </c>
      <c r="I86" s="59" t="e">
        <f t="shared" si="9"/>
        <v>#REF!</v>
      </c>
      <c r="J86" s="57"/>
      <c r="K86" s="59"/>
      <c r="L86" s="59"/>
    </row>
    <row r="87" spans="1:15" hidden="1">
      <c r="B87" s="61"/>
      <c r="C87" s="60"/>
      <c r="D87" s="61"/>
      <c r="E87" s="61"/>
      <c r="F87" s="61"/>
      <c r="G87" s="61"/>
      <c r="H87" s="61"/>
      <c r="I87" s="61"/>
      <c r="J87" s="60"/>
      <c r="K87" s="61"/>
      <c r="L87" s="61"/>
    </row>
    <row r="88" spans="1:15" hidden="1">
      <c r="B88" s="72" t="s">
        <v>109</v>
      </c>
      <c r="C88" s="57"/>
      <c r="D88" s="59">
        <f t="shared" ref="D88:I88" si="10">SUM(D87:D87)</f>
        <v>0</v>
      </c>
      <c r="E88" s="59">
        <f t="shared" si="10"/>
        <v>0</v>
      </c>
      <c r="F88" s="59">
        <f t="shared" si="10"/>
        <v>0</v>
      </c>
      <c r="G88" s="59">
        <f t="shared" si="10"/>
        <v>0</v>
      </c>
      <c r="H88" s="59">
        <f t="shared" si="10"/>
        <v>0</v>
      </c>
      <c r="I88" s="59">
        <f t="shared" si="10"/>
        <v>0</v>
      </c>
      <c r="J88" s="57"/>
      <c r="K88" s="59"/>
      <c r="L88" s="59"/>
    </row>
    <row r="89" spans="1:15">
      <c r="A89" s="48" t="s">
        <v>29</v>
      </c>
      <c r="B89" s="49"/>
      <c r="C89" s="50"/>
      <c r="D89" s="49"/>
      <c r="E89" s="49"/>
      <c r="F89" s="49"/>
      <c r="G89" s="49"/>
      <c r="H89" s="49"/>
      <c r="I89" s="49"/>
      <c r="J89" s="50"/>
      <c r="K89" s="49"/>
      <c r="L89" s="49"/>
    </row>
    <row r="90" spans="1:15">
      <c r="A90" s="51">
        <v>1</v>
      </c>
      <c r="B90" s="61" t="e">
        <f>'ยุทธศาสตร์ที่ 6'!#REF!</f>
        <v>#REF!</v>
      </c>
      <c r="C90" s="60" t="e">
        <f>'ยุทธศาสตร์ที่ 6'!#REF!</f>
        <v>#REF!</v>
      </c>
      <c r="D90" s="61" t="e">
        <f>'ยุทธศาสตร์ที่ 6'!#REF!</f>
        <v>#REF!</v>
      </c>
      <c r="E90" s="61" t="e">
        <f>'ยุทธศาสตร์ที่ 6'!#REF!</f>
        <v>#REF!</v>
      </c>
      <c r="F90" s="61" t="e">
        <f>'ยุทธศาสตร์ที่ 6'!#REF!</f>
        <v>#REF!</v>
      </c>
      <c r="G90" s="61" t="e">
        <f>'ยุทธศาสตร์ที่ 6'!#REF!</f>
        <v>#REF!</v>
      </c>
      <c r="H90" s="61" t="e">
        <f>'ยุทธศาสตร์ที่ 6'!#REF!</f>
        <v>#REF!</v>
      </c>
      <c r="I90" s="61" t="e">
        <f>'ยุทธศาสตร์ที่ 6'!#REF!</f>
        <v>#REF!</v>
      </c>
      <c r="J90" s="60" t="e">
        <f>'ยุทธศาสตร์ที่ 6'!#REF!</f>
        <v>#REF!</v>
      </c>
      <c r="K90" s="60" t="e">
        <f>'ยุทธศาสตร์ที่ 6'!#REF!</f>
        <v>#REF!</v>
      </c>
      <c r="L90" s="61" t="e">
        <f>'ยุทธศาสตร์ที่ 6'!#REF!</f>
        <v>#REF!</v>
      </c>
      <c r="M90" s="41" t="e">
        <f>'ยุทธศาสตร์ที่ 6'!#REF!</f>
        <v>#REF!</v>
      </c>
      <c r="N90" s="41" t="e">
        <f>'ยุทธศาสตร์ที่ 6'!#REF!</f>
        <v>#REF!</v>
      </c>
      <c r="O90" s="41" t="e">
        <f>'ยุทธศาสตร์ที่ 6'!#REF!</f>
        <v>#REF!</v>
      </c>
    </row>
    <row r="91" spans="1:15">
      <c r="A91" s="51">
        <v>2</v>
      </c>
      <c r="B91" s="61" t="e">
        <f>'ยุทธศาสตร์ที่ 6'!#REF!</f>
        <v>#REF!</v>
      </c>
      <c r="C91" s="60" t="e">
        <f>'ยุทธศาสตร์ที่ 6'!#REF!</f>
        <v>#REF!</v>
      </c>
      <c r="D91" s="61" t="e">
        <f>'ยุทธศาสตร์ที่ 6'!#REF!</f>
        <v>#REF!</v>
      </c>
      <c r="E91" s="61" t="e">
        <f>'ยุทธศาสตร์ที่ 6'!#REF!</f>
        <v>#REF!</v>
      </c>
      <c r="F91" s="61" t="e">
        <f>'ยุทธศาสตร์ที่ 6'!#REF!</f>
        <v>#REF!</v>
      </c>
      <c r="G91" s="61" t="e">
        <f>'ยุทธศาสตร์ที่ 6'!#REF!</f>
        <v>#REF!</v>
      </c>
      <c r="H91" s="61" t="e">
        <f>'ยุทธศาสตร์ที่ 6'!#REF!</f>
        <v>#REF!</v>
      </c>
      <c r="I91" s="61" t="e">
        <f>'ยุทธศาสตร์ที่ 6'!#REF!</f>
        <v>#REF!</v>
      </c>
      <c r="J91" s="60" t="e">
        <f>'ยุทธศาสตร์ที่ 6'!#REF!</f>
        <v>#REF!</v>
      </c>
      <c r="K91" s="60" t="e">
        <f>'ยุทธศาสตร์ที่ 6'!#REF!</f>
        <v>#REF!</v>
      </c>
      <c r="L91" s="61" t="e">
        <f>'ยุทธศาสตร์ที่ 6'!#REF!</f>
        <v>#REF!</v>
      </c>
      <c r="M91" s="41" t="e">
        <f>'ยุทธศาสตร์ที่ 6'!#REF!</f>
        <v>#REF!</v>
      </c>
      <c r="N91" s="41" t="e">
        <f>'ยุทธศาสตร์ที่ 6'!#REF!</f>
        <v>#REF!</v>
      </c>
      <c r="O91" s="41" t="e">
        <f>'ยุทธศาสตร์ที่ 6'!#REF!</f>
        <v>#REF!</v>
      </c>
    </row>
    <row r="92" spans="1:15">
      <c r="A92" s="51">
        <v>3</v>
      </c>
      <c r="B92" s="61" t="e">
        <f>'ยุทธศาสตร์ที่ 6'!#REF!</f>
        <v>#REF!</v>
      </c>
      <c r="C92" s="60" t="e">
        <f>'ยุทธศาสตร์ที่ 6'!#REF!</f>
        <v>#REF!</v>
      </c>
      <c r="D92" s="61" t="e">
        <f>'ยุทธศาสตร์ที่ 6'!#REF!</f>
        <v>#REF!</v>
      </c>
      <c r="E92" s="61" t="e">
        <f>'ยุทธศาสตร์ที่ 6'!#REF!</f>
        <v>#REF!</v>
      </c>
      <c r="F92" s="61" t="e">
        <f>'ยุทธศาสตร์ที่ 6'!#REF!</f>
        <v>#REF!</v>
      </c>
      <c r="G92" s="61" t="e">
        <f>'ยุทธศาสตร์ที่ 6'!#REF!</f>
        <v>#REF!</v>
      </c>
      <c r="H92" s="61" t="e">
        <f>'ยุทธศาสตร์ที่ 6'!#REF!</f>
        <v>#REF!</v>
      </c>
      <c r="I92" s="61" t="e">
        <f>'ยุทธศาสตร์ที่ 6'!#REF!</f>
        <v>#REF!</v>
      </c>
      <c r="J92" s="60" t="e">
        <f>'ยุทธศาสตร์ที่ 6'!#REF!</f>
        <v>#REF!</v>
      </c>
      <c r="K92" s="60" t="e">
        <f>'ยุทธศาสตร์ที่ 6'!#REF!</f>
        <v>#REF!</v>
      </c>
      <c r="L92" s="61" t="e">
        <f>'ยุทธศาสตร์ที่ 6'!#REF!</f>
        <v>#REF!</v>
      </c>
      <c r="M92" s="41" t="e">
        <f>'ยุทธศาสตร์ที่ 6'!#REF!</f>
        <v>#REF!</v>
      </c>
      <c r="N92" s="41" t="e">
        <f>'ยุทธศาสตร์ที่ 6'!#REF!</f>
        <v>#REF!</v>
      </c>
      <c r="O92" s="41" t="e">
        <f>'ยุทธศาสตร์ที่ 6'!#REF!</f>
        <v>#REF!</v>
      </c>
    </row>
    <row r="93" spans="1:15">
      <c r="A93" s="51"/>
      <c r="B93" s="61"/>
      <c r="C93" s="60"/>
      <c r="D93" s="61"/>
      <c r="E93" s="61"/>
      <c r="F93" s="61"/>
      <c r="G93" s="61"/>
      <c r="H93" s="61"/>
      <c r="I93" s="61"/>
      <c r="J93" s="60"/>
      <c r="K93" s="60"/>
      <c r="L93" s="61"/>
    </row>
    <row r="94" spans="1:15" s="33" customFormat="1">
      <c r="A94" s="56" t="s">
        <v>56</v>
      </c>
      <c r="B94" s="56">
        <f>COUNT(A90:A93)</f>
        <v>3</v>
      </c>
      <c r="C94" s="57" t="s">
        <v>0</v>
      </c>
      <c r="D94" s="59" t="e">
        <f t="shared" ref="D94:I94" si="11">SUM(D90:D93)</f>
        <v>#REF!</v>
      </c>
      <c r="E94" s="59" t="e">
        <f t="shared" si="11"/>
        <v>#REF!</v>
      </c>
      <c r="F94" s="59" t="e">
        <f t="shared" si="11"/>
        <v>#REF!</v>
      </c>
      <c r="G94" s="59" t="e">
        <f t="shared" si="11"/>
        <v>#REF!</v>
      </c>
      <c r="H94" s="59" t="e">
        <f t="shared" si="11"/>
        <v>#REF!</v>
      </c>
      <c r="I94" s="59" t="e">
        <f t="shared" si="11"/>
        <v>#REF!</v>
      </c>
      <c r="J94" s="57"/>
      <c r="K94" s="59"/>
      <c r="L94" s="59"/>
    </row>
    <row r="105" spans="1:10">
      <c r="A105" s="41"/>
    </row>
    <row r="110" spans="1:10">
      <c r="A110" s="41"/>
      <c r="C110" s="41"/>
      <c r="J110" s="41"/>
    </row>
    <row r="112" spans="1:10">
      <c r="A112" s="41"/>
      <c r="C112" s="41"/>
      <c r="J112" s="41"/>
    </row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23"/>
  <sheetViews>
    <sheetView topLeftCell="A100" zoomScale="50" zoomScaleNormal="50" zoomScalePageLayoutView="50" workbookViewId="0">
      <selection activeCell="B105" sqref="B105"/>
    </sheetView>
  </sheetViews>
  <sheetFormatPr defaultColWidth="14.6640625" defaultRowHeight="30"/>
  <cols>
    <col min="1" max="1" width="13.88671875" style="67" customWidth="1"/>
    <col min="2" max="2" width="86.109375" style="41" customWidth="1"/>
    <col min="3" max="3" width="22.88671875" style="75" customWidth="1"/>
    <col min="4" max="4" width="17.88671875" style="41" customWidth="1"/>
    <col min="5" max="9" width="14.6640625" style="41"/>
    <col min="10" max="10" width="30.109375" style="75" customWidth="1"/>
    <col min="11" max="11" width="27.109375" style="41" customWidth="1"/>
    <col min="12" max="12" width="13" style="41" customWidth="1"/>
    <col min="13" max="16384" width="14.6640625" style="41"/>
  </cols>
  <sheetData>
    <row r="1" spans="1:12" s="33" customFormat="1" ht="37.200000000000003" customHeight="1">
      <c r="A1" s="624" t="s">
        <v>69</v>
      </c>
      <c r="B1" s="623" t="s">
        <v>0</v>
      </c>
      <c r="C1" s="626" t="s">
        <v>1</v>
      </c>
      <c r="D1" s="627" t="s">
        <v>2</v>
      </c>
      <c r="E1" s="623" t="s">
        <v>3</v>
      </c>
      <c r="F1" s="623"/>
      <c r="G1" s="623"/>
      <c r="H1" s="623"/>
      <c r="I1" s="623"/>
      <c r="J1" s="623" t="s">
        <v>4</v>
      </c>
      <c r="K1" s="623"/>
      <c r="L1" s="623"/>
    </row>
    <row r="2" spans="1:12" s="33" customFormat="1" ht="31.2" customHeight="1">
      <c r="A2" s="625"/>
      <c r="B2" s="623"/>
      <c r="C2" s="626"/>
      <c r="D2" s="628"/>
      <c r="E2" s="34">
        <v>60</v>
      </c>
      <c r="F2" s="34">
        <v>61</v>
      </c>
      <c r="G2" s="34">
        <v>62</v>
      </c>
      <c r="H2" s="34">
        <v>63</v>
      </c>
      <c r="I2" s="34">
        <v>64</v>
      </c>
      <c r="J2" s="35" t="s">
        <v>5</v>
      </c>
      <c r="K2" s="34" t="s">
        <v>6</v>
      </c>
      <c r="L2" s="623"/>
    </row>
    <row r="3" spans="1:12" ht="31.2" customHeight="1">
      <c r="A3" s="36"/>
      <c r="B3" s="37"/>
      <c r="C3" s="38"/>
      <c r="D3" s="39"/>
      <c r="E3" s="39"/>
      <c r="F3" s="39"/>
      <c r="G3" s="39"/>
      <c r="H3" s="39"/>
      <c r="I3" s="39"/>
      <c r="J3" s="38"/>
      <c r="K3" s="40"/>
      <c r="L3" s="40"/>
    </row>
    <row r="4" spans="1:12" s="33" customFormat="1">
      <c r="A4" s="42"/>
      <c r="B4" s="43"/>
      <c r="C4" s="44">
        <f>B9+B44+B62+B75+B97+B105</f>
        <v>69</v>
      </c>
      <c r="D4" s="45" t="e">
        <f t="shared" ref="D4:I4" si="0">D9+D44+D62+D75+D97+D105</f>
        <v>#REF!</v>
      </c>
      <c r="E4" s="45" t="e">
        <f t="shared" si="0"/>
        <v>#REF!</v>
      </c>
      <c r="F4" s="45">
        <f t="shared" si="0"/>
        <v>0</v>
      </c>
      <c r="G4" s="45">
        <f t="shared" si="0"/>
        <v>0</v>
      </c>
      <c r="H4" s="45">
        <f t="shared" si="0"/>
        <v>0</v>
      </c>
      <c r="I4" s="45" t="e">
        <f t="shared" si="0"/>
        <v>#REF!</v>
      </c>
      <c r="J4" s="46"/>
      <c r="K4" s="47"/>
      <c r="L4" s="47"/>
    </row>
    <row r="5" spans="1:12" hidden="1">
      <c r="A5" s="48" t="s">
        <v>24</v>
      </c>
      <c r="B5" s="49"/>
      <c r="C5" s="50"/>
      <c r="D5" s="49"/>
      <c r="E5" s="49"/>
      <c r="F5" s="49"/>
      <c r="G5" s="49"/>
      <c r="H5" s="49"/>
      <c r="I5" s="49"/>
      <c r="J5" s="50"/>
      <c r="K5" s="49"/>
      <c r="L5" s="49"/>
    </row>
    <row r="6" spans="1:12" hidden="1">
      <c r="A6" s="51">
        <v>1</v>
      </c>
      <c r="B6" s="52"/>
      <c r="C6" s="52"/>
      <c r="D6" s="53"/>
      <c r="E6" s="53"/>
      <c r="F6" s="53"/>
      <c r="G6" s="54"/>
      <c r="H6" s="54"/>
      <c r="I6" s="54"/>
      <c r="J6" s="52"/>
      <c r="K6" s="55"/>
      <c r="L6" s="55"/>
    </row>
    <row r="7" spans="1:12" hidden="1">
      <c r="A7" s="51">
        <v>2</v>
      </c>
      <c r="B7" s="52"/>
      <c r="C7" s="52"/>
      <c r="D7" s="53"/>
      <c r="E7" s="53"/>
      <c r="F7" s="53"/>
      <c r="G7" s="54"/>
      <c r="H7" s="54"/>
      <c r="I7" s="54"/>
      <c r="J7" s="52"/>
      <c r="K7" s="55"/>
      <c r="L7" s="55"/>
    </row>
    <row r="8" spans="1:12" hidden="1">
      <c r="A8" s="51"/>
      <c r="B8" s="52"/>
      <c r="C8" s="52"/>
      <c r="D8" s="53"/>
      <c r="E8" s="53"/>
      <c r="F8" s="53"/>
      <c r="G8" s="54"/>
      <c r="H8" s="54"/>
      <c r="I8" s="54"/>
      <c r="J8" s="52"/>
      <c r="K8" s="55"/>
      <c r="L8" s="55"/>
    </row>
    <row r="9" spans="1:12" s="33" customFormat="1" hidden="1">
      <c r="A9" s="56" t="s">
        <v>56</v>
      </c>
      <c r="B9" s="56">
        <f>COUNT(A6:A8)</f>
        <v>2</v>
      </c>
      <c r="C9" s="57" t="s">
        <v>0</v>
      </c>
      <c r="D9" s="58">
        <f t="shared" ref="D9:I9" si="1">SUM(D6:D8)</f>
        <v>0</v>
      </c>
      <c r="E9" s="58">
        <f t="shared" si="1"/>
        <v>0</v>
      </c>
      <c r="F9" s="58">
        <f t="shared" si="1"/>
        <v>0</v>
      </c>
      <c r="G9" s="58">
        <f t="shared" si="1"/>
        <v>0</v>
      </c>
      <c r="H9" s="58">
        <f t="shared" si="1"/>
        <v>0</v>
      </c>
      <c r="I9" s="58">
        <f t="shared" si="1"/>
        <v>0</v>
      </c>
      <c r="J9" s="57"/>
      <c r="K9" s="59"/>
      <c r="L9" s="59"/>
    </row>
    <row r="10" spans="1:12" hidden="1">
      <c r="A10" s="48" t="s">
        <v>25</v>
      </c>
      <c r="B10" s="49"/>
      <c r="C10" s="50"/>
      <c r="D10" s="49"/>
      <c r="E10" s="49"/>
      <c r="F10" s="49"/>
      <c r="G10" s="49"/>
      <c r="H10" s="49"/>
      <c r="I10" s="49"/>
      <c r="J10" s="50"/>
      <c r="K10" s="49"/>
      <c r="L10" s="49"/>
    </row>
    <row r="11" spans="1:12" hidden="1">
      <c r="A11" s="51">
        <v>1</v>
      </c>
      <c r="B11" s="52"/>
      <c r="C11" s="60"/>
      <c r="D11" s="61"/>
      <c r="E11" s="61"/>
      <c r="F11" s="61"/>
      <c r="G11" s="61"/>
      <c r="H11" s="61"/>
      <c r="I11" s="61"/>
      <c r="J11" s="60"/>
      <c r="K11" s="61"/>
      <c r="L11" s="61"/>
    </row>
    <row r="12" spans="1:12" hidden="1">
      <c r="A12" s="51">
        <v>2</v>
      </c>
      <c r="B12" s="52"/>
      <c r="C12" s="60"/>
      <c r="D12" s="61"/>
      <c r="E12" s="61"/>
      <c r="F12" s="61"/>
      <c r="G12" s="61"/>
      <c r="H12" s="61"/>
      <c r="I12" s="61"/>
      <c r="J12" s="60"/>
      <c r="K12" s="61"/>
      <c r="L12" s="61"/>
    </row>
    <row r="13" spans="1:12" hidden="1">
      <c r="A13" s="51">
        <v>3</v>
      </c>
      <c r="B13" s="52"/>
      <c r="C13" s="60"/>
      <c r="D13" s="61"/>
      <c r="E13" s="61"/>
      <c r="F13" s="61"/>
      <c r="G13" s="61"/>
      <c r="H13" s="61"/>
      <c r="I13" s="61"/>
      <c r="J13" s="60"/>
      <c r="K13" s="61"/>
      <c r="L13" s="61"/>
    </row>
    <row r="14" spans="1:12" hidden="1">
      <c r="A14" s="51">
        <v>4</v>
      </c>
      <c r="B14" s="52"/>
      <c r="C14" s="60"/>
      <c r="D14" s="61"/>
      <c r="E14" s="61"/>
      <c r="F14" s="61"/>
      <c r="G14" s="61"/>
      <c r="H14" s="61"/>
      <c r="I14" s="61"/>
      <c r="J14" s="60"/>
      <c r="K14" s="61"/>
      <c r="L14" s="61"/>
    </row>
    <row r="15" spans="1:12" hidden="1">
      <c r="A15" s="51">
        <v>5</v>
      </c>
      <c r="B15" s="52"/>
      <c r="C15" s="60"/>
      <c r="D15" s="61"/>
      <c r="E15" s="61"/>
      <c r="F15" s="61"/>
      <c r="G15" s="61"/>
      <c r="H15" s="61"/>
      <c r="I15" s="61"/>
      <c r="J15" s="60"/>
      <c r="K15" s="61"/>
      <c r="L15" s="61"/>
    </row>
    <row r="16" spans="1:12" hidden="1">
      <c r="A16" s="51">
        <v>6</v>
      </c>
      <c r="B16" s="52"/>
      <c r="C16" s="60"/>
      <c r="D16" s="61"/>
      <c r="E16" s="61"/>
      <c r="F16" s="61"/>
      <c r="G16" s="61"/>
      <c r="H16" s="61"/>
      <c r="I16" s="61"/>
      <c r="J16" s="60"/>
      <c r="K16" s="61"/>
      <c r="L16" s="61"/>
    </row>
    <row r="17" spans="1:12" hidden="1">
      <c r="A17" s="51">
        <v>7</v>
      </c>
      <c r="B17" s="52"/>
      <c r="C17" s="60"/>
      <c r="D17" s="61"/>
      <c r="E17" s="61"/>
      <c r="F17" s="61"/>
      <c r="G17" s="61"/>
      <c r="H17" s="61"/>
      <c r="I17" s="61"/>
      <c r="J17" s="60"/>
      <c r="K17" s="61"/>
      <c r="L17" s="61"/>
    </row>
    <row r="18" spans="1:12" hidden="1">
      <c r="A18" s="51">
        <v>8</v>
      </c>
      <c r="B18" s="52"/>
      <c r="C18" s="60"/>
      <c r="D18" s="61"/>
      <c r="E18" s="61"/>
      <c r="F18" s="61"/>
      <c r="G18" s="61"/>
      <c r="H18" s="61"/>
      <c r="I18" s="61"/>
      <c r="J18" s="60"/>
      <c r="K18" s="61"/>
      <c r="L18" s="61"/>
    </row>
    <row r="19" spans="1:12" hidden="1">
      <c r="A19" s="51">
        <v>9</v>
      </c>
      <c r="B19" s="52"/>
      <c r="C19" s="60"/>
      <c r="D19" s="61"/>
      <c r="E19" s="61"/>
      <c r="F19" s="61"/>
      <c r="G19" s="61"/>
      <c r="H19" s="61"/>
      <c r="I19" s="61"/>
      <c r="J19" s="60"/>
      <c r="K19" s="61"/>
      <c r="L19" s="61"/>
    </row>
    <row r="20" spans="1:12" hidden="1">
      <c r="A20" s="51">
        <v>10</v>
      </c>
      <c r="B20" s="52"/>
      <c r="C20" s="60"/>
      <c r="D20" s="61"/>
      <c r="E20" s="61"/>
      <c r="F20" s="61"/>
      <c r="G20" s="61"/>
      <c r="H20" s="61"/>
      <c r="I20" s="61"/>
      <c r="J20" s="60"/>
      <c r="K20" s="61"/>
      <c r="L20" s="61"/>
    </row>
    <row r="21" spans="1:12" hidden="1">
      <c r="A21" s="51">
        <v>11</v>
      </c>
      <c r="B21" s="52"/>
      <c r="C21" s="60"/>
      <c r="D21" s="61"/>
      <c r="E21" s="61"/>
      <c r="F21" s="61"/>
      <c r="G21" s="61"/>
      <c r="H21" s="61"/>
      <c r="I21" s="61"/>
      <c r="J21" s="60"/>
      <c r="K21" s="61"/>
      <c r="L21" s="61"/>
    </row>
    <row r="22" spans="1:12" hidden="1">
      <c r="A22" s="51">
        <v>12</v>
      </c>
      <c r="B22" s="52"/>
      <c r="C22" s="60"/>
      <c r="D22" s="61"/>
      <c r="E22" s="61"/>
      <c r="F22" s="61"/>
      <c r="G22" s="61"/>
      <c r="H22" s="61"/>
      <c r="I22" s="61"/>
      <c r="J22" s="60"/>
      <c r="K22" s="61"/>
      <c r="L22" s="61"/>
    </row>
    <row r="23" spans="1:12" hidden="1">
      <c r="A23" s="51">
        <v>13</v>
      </c>
      <c r="B23" s="52"/>
      <c r="C23" s="60"/>
      <c r="D23" s="61"/>
      <c r="E23" s="61"/>
      <c r="F23" s="61"/>
      <c r="G23" s="61"/>
      <c r="H23" s="61"/>
      <c r="I23" s="61"/>
      <c r="J23" s="60"/>
      <c r="K23" s="61"/>
      <c r="L23" s="61"/>
    </row>
    <row r="24" spans="1:12" hidden="1">
      <c r="A24" s="51">
        <v>14</v>
      </c>
      <c r="B24" s="52"/>
      <c r="C24" s="60"/>
      <c r="D24" s="61"/>
      <c r="E24" s="61"/>
      <c r="F24" s="61"/>
      <c r="G24" s="61"/>
      <c r="H24" s="61"/>
      <c r="I24" s="61"/>
      <c r="J24" s="60"/>
      <c r="K24" s="61"/>
      <c r="L24" s="61"/>
    </row>
    <row r="25" spans="1:12" hidden="1">
      <c r="A25" s="51">
        <v>15</v>
      </c>
      <c r="B25" s="52"/>
      <c r="C25" s="60"/>
      <c r="D25" s="61"/>
      <c r="E25" s="61"/>
      <c r="F25" s="61"/>
      <c r="G25" s="61"/>
      <c r="H25" s="61"/>
      <c r="I25" s="61"/>
      <c r="J25" s="60"/>
      <c r="K25" s="61"/>
      <c r="L25" s="61"/>
    </row>
    <row r="26" spans="1:12" hidden="1">
      <c r="A26" s="51">
        <v>16</v>
      </c>
      <c r="B26" s="52"/>
      <c r="C26" s="60"/>
      <c r="D26" s="61"/>
      <c r="E26" s="61"/>
      <c r="F26" s="61"/>
      <c r="G26" s="61"/>
      <c r="H26" s="61"/>
      <c r="I26" s="61"/>
      <c r="J26" s="60"/>
      <c r="K26" s="61"/>
      <c r="L26" s="61"/>
    </row>
    <row r="27" spans="1:12" hidden="1">
      <c r="A27" s="51">
        <v>17</v>
      </c>
      <c r="B27" s="52"/>
      <c r="C27" s="60"/>
      <c r="D27" s="61"/>
      <c r="E27" s="61"/>
      <c r="F27" s="61"/>
      <c r="G27" s="61"/>
      <c r="H27" s="61"/>
      <c r="I27" s="61"/>
      <c r="J27" s="60"/>
      <c r="K27" s="61"/>
      <c r="L27" s="61"/>
    </row>
    <row r="28" spans="1:12" hidden="1">
      <c r="A28" s="51">
        <v>18</v>
      </c>
      <c r="B28" s="52"/>
      <c r="C28" s="60"/>
      <c r="D28" s="61"/>
      <c r="E28" s="61"/>
      <c r="F28" s="61"/>
      <c r="G28" s="61"/>
      <c r="H28" s="61"/>
      <c r="I28" s="61"/>
      <c r="J28" s="60"/>
      <c r="K28" s="61"/>
      <c r="L28" s="61"/>
    </row>
    <row r="29" spans="1:12" hidden="1">
      <c r="A29" s="51">
        <v>19</v>
      </c>
      <c r="B29" s="52"/>
      <c r="C29" s="60"/>
      <c r="D29" s="61"/>
      <c r="E29" s="61"/>
      <c r="F29" s="61"/>
      <c r="G29" s="61"/>
      <c r="H29" s="61"/>
      <c r="I29" s="61"/>
      <c r="J29" s="60"/>
      <c r="K29" s="61"/>
      <c r="L29" s="61"/>
    </row>
    <row r="30" spans="1:12" hidden="1">
      <c r="A30" s="51">
        <v>20</v>
      </c>
      <c r="B30" s="52"/>
      <c r="C30" s="60"/>
      <c r="D30" s="61"/>
      <c r="E30" s="61"/>
      <c r="F30" s="61"/>
      <c r="G30" s="61"/>
      <c r="H30" s="61"/>
      <c r="I30" s="61"/>
      <c r="J30" s="60"/>
      <c r="K30" s="61"/>
      <c r="L30" s="61"/>
    </row>
    <row r="31" spans="1:12" hidden="1">
      <c r="A31" s="51">
        <v>21</v>
      </c>
      <c r="B31" s="52"/>
      <c r="C31" s="60"/>
      <c r="D31" s="61"/>
      <c r="E31" s="61"/>
      <c r="F31" s="61"/>
      <c r="G31" s="61"/>
      <c r="H31" s="61"/>
      <c r="I31" s="61"/>
      <c r="J31" s="60"/>
      <c r="K31" s="61"/>
      <c r="L31" s="61"/>
    </row>
    <row r="32" spans="1:12" hidden="1">
      <c r="A32" s="51">
        <v>22</v>
      </c>
      <c r="B32" s="52"/>
      <c r="C32" s="60"/>
      <c r="D32" s="61"/>
      <c r="E32" s="61"/>
      <c r="F32" s="61"/>
      <c r="G32" s="61"/>
      <c r="H32" s="61"/>
      <c r="I32" s="61"/>
      <c r="J32" s="60"/>
      <c r="K32" s="61"/>
      <c r="L32" s="61"/>
    </row>
    <row r="33" spans="1:12" hidden="1">
      <c r="A33" s="51">
        <v>23</v>
      </c>
      <c r="B33" s="52"/>
      <c r="C33" s="60"/>
      <c r="D33" s="61"/>
      <c r="E33" s="61"/>
      <c r="F33" s="61"/>
      <c r="G33" s="61"/>
      <c r="H33" s="61"/>
      <c r="I33" s="61"/>
      <c r="J33" s="60"/>
      <c r="K33" s="61"/>
      <c r="L33" s="61"/>
    </row>
    <row r="34" spans="1:12" hidden="1">
      <c r="A34" s="51">
        <v>24</v>
      </c>
      <c r="B34" s="52"/>
      <c r="C34" s="60"/>
      <c r="D34" s="61"/>
      <c r="E34" s="61"/>
      <c r="F34" s="61"/>
      <c r="G34" s="61"/>
      <c r="H34" s="61"/>
      <c r="I34" s="61"/>
      <c r="J34" s="60"/>
      <c r="K34" s="61"/>
      <c r="L34" s="61"/>
    </row>
    <row r="35" spans="1:12" hidden="1">
      <c r="A35" s="51">
        <v>25</v>
      </c>
      <c r="B35" s="52"/>
      <c r="C35" s="60"/>
      <c r="D35" s="61"/>
      <c r="E35" s="61"/>
      <c r="F35" s="61"/>
      <c r="G35" s="61"/>
      <c r="H35" s="61"/>
      <c r="I35" s="61"/>
      <c r="J35" s="60"/>
      <c r="K35" s="61"/>
      <c r="L35" s="61"/>
    </row>
    <row r="36" spans="1:12" hidden="1">
      <c r="A36" s="51">
        <v>26</v>
      </c>
      <c r="B36" s="52"/>
      <c r="C36" s="60"/>
      <c r="D36" s="61"/>
      <c r="E36" s="61"/>
      <c r="F36" s="61"/>
      <c r="G36" s="61"/>
      <c r="H36" s="61"/>
      <c r="I36" s="61"/>
      <c r="J36" s="60"/>
      <c r="K36" s="61"/>
      <c r="L36" s="61"/>
    </row>
    <row r="37" spans="1:12" hidden="1">
      <c r="A37" s="51">
        <v>27</v>
      </c>
      <c r="B37" s="52"/>
      <c r="C37" s="60"/>
      <c r="D37" s="61"/>
      <c r="E37" s="61"/>
      <c r="F37" s="61"/>
      <c r="G37" s="61"/>
      <c r="H37" s="61"/>
      <c r="I37" s="61"/>
      <c r="J37" s="60"/>
      <c r="K37" s="61"/>
      <c r="L37" s="61"/>
    </row>
    <row r="38" spans="1:12" hidden="1">
      <c r="A38" s="51">
        <v>28</v>
      </c>
      <c r="B38" s="52"/>
      <c r="C38" s="60"/>
      <c r="D38" s="61"/>
      <c r="E38" s="61"/>
      <c r="F38" s="61"/>
      <c r="G38" s="61"/>
      <c r="H38" s="61"/>
      <c r="I38" s="61"/>
      <c r="J38" s="60"/>
      <c r="K38" s="61"/>
      <c r="L38" s="61"/>
    </row>
    <row r="39" spans="1:12" hidden="1">
      <c r="A39" s="51">
        <v>29</v>
      </c>
      <c r="B39" s="52"/>
      <c r="C39" s="60"/>
      <c r="D39" s="61"/>
      <c r="E39" s="61"/>
      <c r="F39" s="61"/>
      <c r="G39" s="61"/>
      <c r="H39" s="61"/>
      <c r="I39" s="61"/>
      <c r="J39" s="60"/>
      <c r="K39" s="61"/>
      <c r="L39" s="61"/>
    </row>
    <row r="40" spans="1:12" hidden="1">
      <c r="A40" s="51">
        <v>30</v>
      </c>
      <c r="B40" s="52"/>
      <c r="C40" s="60"/>
      <c r="D40" s="61"/>
      <c r="E40" s="61"/>
      <c r="F40" s="61"/>
      <c r="G40" s="61"/>
      <c r="H40" s="61"/>
      <c r="I40" s="61"/>
      <c r="J40" s="60"/>
      <c r="K40" s="61"/>
      <c r="L40" s="61"/>
    </row>
    <row r="41" spans="1:12" hidden="1">
      <c r="A41" s="51">
        <v>31</v>
      </c>
      <c r="B41" s="52"/>
      <c r="C41" s="60"/>
      <c r="D41" s="61"/>
      <c r="E41" s="61"/>
      <c r="F41" s="61"/>
      <c r="G41" s="61"/>
      <c r="H41" s="61"/>
      <c r="I41" s="61"/>
      <c r="J41" s="60"/>
      <c r="K41" s="61"/>
      <c r="L41" s="61"/>
    </row>
    <row r="42" spans="1:12" hidden="1">
      <c r="A42" s="51"/>
      <c r="B42" s="52"/>
      <c r="C42" s="60"/>
      <c r="D42" s="61"/>
      <c r="E42" s="61"/>
      <c r="F42" s="61"/>
      <c r="G42" s="61"/>
      <c r="H42" s="61"/>
      <c r="I42" s="61"/>
      <c r="J42" s="60"/>
      <c r="K42" s="61"/>
      <c r="L42" s="61"/>
    </row>
    <row r="43" spans="1:12" hidden="1">
      <c r="A43" s="51"/>
      <c r="B43" s="52"/>
      <c r="C43" s="60"/>
      <c r="D43" s="61"/>
      <c r="E43" s="61"/>
      <c r="F43" s="61"/>
      <c r="G43" s="61"/>
      <c r="H43" s="61"/>
      <c r="I43" s="61"/>
      <c r="J43" s="60"/>
      <c r="K43" s="61"/>
      <c r="L43" s="61"/>
    </row>
    <row r="44" spans="1:12" s="33" customFormat="1" hidden="1">
      <c r="A44" s="62" t="s">
        <v>56</v>
      </c>
      <c r="B44" s="63">
        <f>COUNT(A11:A43)</f>
        <v>31</v>
      </c>
      <c r="C44" s="64" t="s">
        <v>0</v>
      </c>
      <c r="D44" s="65">
        <f t="shared" ref="D44:I44" si="2">SUM(D11:D43)</f>
        <v>0</v>
      </c>
      <c r="E44" s="65">
        <f t="shared" si="2"/>
        <v>0</v>
      </c>
      <c r="F44" s="65">
        <f t="shared" si="2"/>
        <v>0</v>
      </c>
      <c r="G44" s="65">
        <f t="shared" si="2"/>
        <v>0</v>
      </c>
      <c r="H44" s="65">
        <f t="shared" si="2"/>
        <v>0</v>
      </c>
      <c r="I44" s="65">
        <f t="shared" si="2"/>
        <v>0</v>
      </c>
      <c r="J44" s="64"/>
      <c r="K44" s="65"/>
      <c r="L44" s="65"/>
    </row>
    <row r="45" spans="1:12" hidden="1">
      <c r="A45" s="48" t="s">
        <v>70</v>
      </c>
      <c r="B45" s="49"/>
      <c r="C45" s="50"/>
      <c r="D45" s="49"/>
      <c r="E45" s="49"/>
      <c r="F45" s="49"/>
      <c r="G45" s="49"/>
      <c r="H45" s="49"/>
      <c r="I45" s="49"/>
      <c r="J45" s="50"/>
      <c r="K45" s="49"/>
      <c r="L45" s="49"/>
    </row>
    <row r="46" spans="1:12" hidden="1">
      <c r="A46" s="51">
        <v>1</v>
      </c>
      <c r="B46" s="52"/>
      <c r="C46" s="60"/>
      <c r="D46" s="61"/>
      <c r="E46" s="61"/>
      <c r="F46" s="61"/>
      <c r="G46" s="61"/>
      <c r="H46" s="61"/>
      <c r="I46" s="61"/>
      <c r="J46" s="60"/>
      <c r="K46" s="60"/>
      <c r="L46" s="60"/>
    </row>
    <row r="47" spans="1:12" hidden="1">
      <c r="A47" s="51">
        <v>2</v>
      </c>
      <c r="B47" s="52"/>
      <c r="C47" s="60"/>
      <c r="D47" s="61"/>
      <c r="E47" s="61"/>
      <c r="F47" s="61"/>
      <c r="G47" s="61"/>
      <c r="H47" s="61"/>
      <c r="I47" s="61"/>
      <c r="J47" s="60"/>
      <c r="K47" s="60"/>
      <c r="L47" s="60"/>
    </row>
    <row r="48" spans="1:12" hidden="1">
      <c r="A48" s="51">
        <v>3</v>
      </c>
      <c r="B48" s="52"/>
      <c r="C48" s="60"/>
      <c r="D48" s="61"/>
      <c r="E48" s="61"/>
      <c r="F48" s="61"/>
      <c r="G48" s="61"/>
      <c r="H48" s="61"/>
      <c r="I48" s="61"/>
      <c r="J48" s="60"/>
      <c r="K48" s="60"/>
      <c r="L48" s="60"/>
    </row>
    <row r="49" spans="1:12" hidden="1">
      <c r="A49" s="51">
        <v>4</v>
      </c>
      <c r="B49" s="52"/>
      <c r="C49" s="60"/>
      <c r="D49" s="61"/>
      <c r="E49" s="61"/>
      <c r="F49" s="61"/>
      <c r="G49" s="61"/>
      <c r="H49" s="61"/>
      <c r="I49" s="61"/>
      <c r="J49" s="60"/>
      <c r="K49" s="60"/>
      <c r="L49" s="60"/>
    </row>
    <row r="50" spans="1:12" hidden="1">
      <c r="A50" s="51">
        <v>5</v>
      </c>
      <c r="B50" s="52"/>
      <c r="C50" s="60"/>
      <c r="D50" s="61"/>
      <c r="E50" s="61"/>
      <c r="F50" s="61"/>
      <c r="G50" s="61"/>
      <c r="H50" s="61"/>
      <c r="I50" s="61"/>
      <c r="J50" s="60"/>
      <c r="K50" s="60"/>
      <c r="L50" s="60"/>
    </row>
    <row r="51" spans="1:12" hidden="1">
      <c r="A51" s="51">
        <v>6</v>
      </c>
      <c r="B51" s="52"/>
      <c r="C51" s="60"/>
      <c r="D51" s="61"/>
      <c r="E51" s="61"/>
      <c r="F51" s="61"/>
      <c r="G51" s="61"/>
      <c r="H51" s="61"/>
      <c r="I51" s="61"/>
      <c r="J51" s="60"/>
      <c r="K51" s="60"/>
      <c r="L51" s="60"/>
    </row>
    <row r="52" spans="1:12" hidden="1">
      <c r="A52" s="51">
        <v>7</v>
      </c>
      <c r="B52" s="52"/>
      <c r="C52" s="60"/>
      <c r="D52" s="61"/>
      <c r="E52" s="61"/>
      <c r="F52" s="61"/>
      <c r="G52" s="61"/>
      <c r="H52" s="61"/>
      <c r="I52" s="61"/>
      <c r="J52" s="60"/>
      <c r="K52" s="60"/>
      <c r="L52" s="60"/>
    </row>
    <row r="53" spans="1:12" hidden="1">
      <c r="A53" s="51">
        <v>8</v>
      </c>
      <c r="B53" s="52"/>
      <c r="C53" s="60"/>
      <c r="D53" s="61"/>
      <c r="E53" s="61"/>
      <c r="F53" s="61"/>
      <c r="G53" s="61"/>
      <c r="H53" s="61"/>
      <c r="I53" s="61"/>
      <c r="J53" s="60"/>
      <c r="K53" s="60"/>
      <c r="L53" s="60"/>
    </row>
    <row r="54" spans="1:12" hidden="1">
      <c r="A54" s="51">
        <v>9</v>
      </c>
      <c r="B54" s="52"/>
      <c r="C54" s="60"/>
      <c r="D54" s="61"/>
      <c r="E54" s="61"/>
      <c r="F54" s="61"/>
      <c r="G54" s="61"/>
      <c r="H54" s="61"/>
      <c r="I54" s="61"/>
      <c r="J54" s="60"/>
      <c r="K54" s="60"/>
      <c r="L54" s="60"/>
    </row>
    <row r="55" spans="1:12" hidden="1">
      <c r="A55" s="51">
        <v>10</v>
      </c>
      <c r="B55" s="52"/>
      <c r="C55" s="60"/>
      <c r="D55" s="61"/>
      <c r="E55" s="61"/>
      <c r="F55" s="61"/>
      <c r="G55" s="61"/>
      <c r="H55" s="61"/>
      <c r="I55" s="61"/>
      <c r="J55" s="60"/>
      <c r="K55" s="60"/>
      <c r="L55" s="60"/>
    </row>
    <row r="56" spans="1:12" hidden="1">
      <c r="A56" s="51">
        <v>11</v>
      </c>
      <c r="B56" s="52"/>
      <c r="C56" s="60"/>
      <c r="D56" s="61"/>
      <c r="E56" s="61"/>
      <c r="F56" s="61"/>
      <c r="G56" s="61"/>
      <c r="H56" s="61"/>
      <c r="I56" s="61"/>
      <c r="J56" s="60"/>
      <c r="K56" s="61"/>
      <c r="L56" s="61"/>
    </row>
    <row r="57" spans="1:12" hidden="1">
      <c r="A57" s="51">
        <v>12</v>
      </c>
      <c r="B57" s="52"/>
      <c r="C57" s="60"/>
      <c r="D57" s="61"/>
      <c r="E57" s="61"/>
      <c r="F57" s="61"/>
      <c r="G57" s="61"/>
      <c r="H57" s="61"/>
      <c r="I57" s="61"/>
      <c r="J57" s="60"/>
      <c r="K57" s="61"/>
      <c r="L57" s="61"/>
    </row>
    <row r="58" spans="1:12" hidden="1">
      <c r="A58" s="51">
        <v>13</v>
      </c>
      <c r="B58" s="52"/>
      <c r="C58" s="60"/>
      <c r="D58" s="61"/>
      <c r="E58" s="61"/>
      <c r="F58" s="61"/>
      <c r="G58" s="61"/>
      <c r="H58" s="61"/>
      <c r="I58" s="61"/>
      <c r="J58" s="60"/>
      <c r="K58" s="61"/>
      <c r="L58" s="61"/>
    </row>
    <row r="59" spans="1:12" hidden="1">
      <c r="A59" s="51">
        <v>14</v>
      </c>
      <c r="B59" s="52"/>
      <c r="C59" s="60"/>
      <c r="D59" s="61"/>
      <c r="E59" s="61"/>
      <c r="F59" s="61"/>
      <c r="G59" s="61"/>
      <c r="H59" s="61"/>
      <c r="I59" s="61"/>
      <c r="J59" s="60"/>
      <c r="K59" s="66"/>
      <c r="L59" s="61"/>
    </row>
    <row r="60" spans="1:12" hidden="1">
      <c r="A60" s="51">
        <v>15</v>
      </c>
      <c r="B60" s="52"/>
      <c r="C60" s="60"/>
      <c r="D60" s="61"/>
      <c r="E60" s="61"/>
      <c r="F60" s="61"/>
      <c r="G60" s="61"/>
      <c r="H60" s="61"/>
      <c r="I60" s="61"/>
      <c r="J60" s="60"/>
      <c r="K60" s="66"/>
      <c r="L60" s="61"/>
    </row>
    <row r="61" spans="1:12" hidden="1">
      <c r="A61" s="51"/>
      <c r="B61" s="52"/>
      <c r="C61" s="60"/>
      <c r="D61" s="61"/>
      <c r="E61" s="61"/>
      <c r="F61" s="61"/>
      <c r="G61" s="61"/>
      <c r="H61" s="61"/>
      <c r="I61" s="61"/>
      <c r="J61" s="60"/>
      <c r="K61" s="66"/>
      <c r="L61" s="61"/>
    </row>
    <row r="62" spans="1:12" s="33" customFormat="1" hidden="1">
      <c r="A62" s="56" t="s">
        <v>56</v>
      </c>
      <c r="B62" s="56">
        <f>COUNT(A46:A61)</f>
        <v>15</v>
      </c>
      <c r="C62" s="57" t="s">
        <v>0</v>
      </c>
      <c r="D62" s="59">
        <f t="shared" ref="D62:I62" si="3">SUM(D46:D61)</f>
        <v>0</v>
      </c>
      <c r="E62" s="59">
        <f t="shared" si="3"/>
        <v>0</v>
      </c>
      <c r="F62" s="59">
        <f t="shared" si="3"/>
        <v>0</v>
      </c>
      <c r="G62" s="59">
        <f t="shared" si="3"/>
        <v>0</v>
      </c>
      <c r="H62" s="59">
        <f t="shared" si="3"/>
        <v>0</v>
      </c>
      <c r="I62" s="59">
        <f t="shared" si="3"/>
        <v>0</v>
      </c>
      <c r="J62" s="57"/>
      <c r="K62" s="59"/>
      <c r="L62" s="59"/>
    </row>
    <row r="63" spans="1:12" hidden="1">
      <c r="B63" s="68" t="s">
        <v>27</v>
      </c>
      <c r="C63" s="69"/>
      <c r="D63" s="70"/>
      <c r="E63" s="70"/>
      <c r="F63" s="70"/>
      <c r="G63" s="70"/>
      <c r="H63" s="70"/>
      <c r="I63" s="70"/>
      <c r="J63" s="69"/>
      <c r="K63" s="70"/>
      <c r="L63" s="70"/>
    </row>
    <row r="64" spans="1:12" hidden="1">
      <c r="B64" s="61"/>
      <c r="C64" s="60"/>
      <c r="D64" s="61"/>
      <c r="E64" s="61"/>
      <c r="F64" s="61"/>
      <c r="G64" s="61"/>
      <c r="H64" s="61"/>
      <c r="I64" s="61"/>
      <c r="J64" s="60"/>
      <c r="K64" s="61"/>
      <c r="L64" s="61"/>
    </row>
    <row r="65" spans="1:12" s="33" customFormat="1" hidden="1">
      <c r="A65" s="71"/>
      <c r="B65" s="72" t="s">
        <v>105</v>
      </c>
      <c r="C65" s="57"/>
      <c r="D65" s="59">
        <f t="shared" ref="D65:I65" si="4">SUM(D64:D64)</f>
        <v>0</v>
      </c>
      <c r="E65" s="59">
        <f t="shared" si="4"/>
        <v>0</v>
      </c>
      <c r="F65" s="59">
        <f t="shared" si="4"/>
        <v>0</v>
      </c>
      <c r="G65" s="59">
        <f t="shared" si="4"/>
        <v>0</v>
      </c>
      <c r="H65" s="59">
        <f t="shared" si="4"/>
        <v>0</v>
      </c>
      <c r="I65" s="59">
        <f t="shared" si="4"/>
        <v>0</v>
      </c>
      <c r="J65" s="57"/>
      <c r="K65" s="59"/>
      <c r="L65" s="59"/>
    </row>
    <row r="66" spans="1:12" hidden="1">
      <c r="B66" s="73" t="s">
        <v>28</v>
      </c>
      <c r="C66" s="50"/>
      <c r="D66" s="49"/>
      <c r="E66" s="49"/>
      <c r="F66" s="49"/>
      <c r="G66" s="49"/>
      <c r="H66" s="49"/>
      <c r="I66" s="49"/>
      <c r="J66" s="50"/>
      <c r="K66" s="49"/>
      <c r="L66" s="49"/>
    </row>
    <row r="67" spans="1:12" hidden="1">
      <c r="B67" s="61"/>
      <c r="C67" s="60"/>
      <c r="D67" s="61"/>
      <c r="E67" s="61"/>
      <c r="F67" s="61"/>
      <c r="G67" s="61"/>
      <c r="H67" s="61"/>
      <c r="I67" s="61"/>
      <c r="J67" s="60"/>
      <c r="K67" s="61"/>
      <c r="L67" s="61"/>
    </row>
    <row r="68" spans="1:12" s="33" customFormat="1" hidden="1">
      <c r="A68" s="71"/>
      <c r="B68" s="72" t="s">
        <v>106</v>
      </c>
      <c r="C68" s="57"/>
      <c r="D68" s="59">
        <f t="shared" ref="D68:I68" si="5">SUM(D67:D67)</f>
        <v>0</v>
      </c>
      <c r="E68" s="59">
        <f t="shared" si="5"/>
        <v>0</v>
      </c>
      <c r="F68" s="59">
        <f t="shared" si="5"/>
        <v>0</v>
      </c>
      <c r="G68" s="59">
        <f t="shared" si="5"/>
        <v>0</v>
      </c>
      <c r="H68" s="59">
        <f t="shared" si="5"/>
        <v>0</v>
      </c>
      <c r="I68" s="59">
        <f t="shared" si="5"/>
        <v>0</v>
      </c>
      <c r="J68" s="57"/>
      <c r="K68" s="59"/>
      <c r="L68" s="59"/>
    </row>
    <row r="69" spans="1:12" hidden="1">
      <c r="A69" s="48" t="s">
        <v>27</v>
      </c>
      <c r="B69" s="49"/>
      <c r="C69" s="50"/>
      <c r="D69" s="49"/>
      <c r="E69" s="49"/>
      <c r="F69" s="49"/>
      <c r="G69" s="49"/>
      <c r="H69" s="49"/>
      <c r="I69" s="49"/>
      <c r="J69" s="50"/>
      <c r="K69" s="49"/>
      <c r="L69" s="49"/>
    </row>
    <row r="70" spans="1:12" hidden="1">
      <c r="A70" s="51">
        <v>1</v>
      </c>
      <c r="B70" s="52"/>
      <c r="C70" s="60"/>
      <c r="D70" s="61"/>
      <c r="E70" s="61"/>
      <c r="F70" s="61"/>
      <c r="G70" s="61"/>
      <c r="H70" s="61"/>
      <c r="I70" s="61"/>
      <c r="J70" s="60"/>
      <c r="K70" s="60"/>
      <c r="L70" s="61"/>
    </row>
    <row r="71" spans="1:12" hidden="1">
      <c r="A71" s="51">
        <v>2</v>
      </c>
      <c r="B71" s="52"/>
      <c r="C71" s="60"/>
      <c r="D71" s="61"/>
      <c r="E71" s="61"/>
      <c r="F71" s="61"/>
      <c r="G71" s="61"/>
      <c r="H71" s="61"/>
      <c r="I71" s="61"/>
      <c r="J71" s="60"/>
      <c r="K71" s="60"/>
      <c r="L71" s="61"/>
    </row>
    <row r="72" spans="1:12" hidden="1">
      <c r="A72" s="51">
        <v>3</v>
      </c>
      <c r="B72" s="52"/>
      <c r="C72" s="60"/>
      <c r="D72" s="61"/>
      <c r="E72" s="61"/>
      <c r="F72" s="61"/>
      <c r="G72" s="61"/>
      <c r="H72" s="61"/>
      <c r="I72" s="61"/>
      <c r="J72" s="60"/>
      <c r="K72" s="60"/>
      <c r="L72" s="61"/>
    </row>
    <row r="73" spans="1:12" hidden="1">
      <c r="A73" s="51">
        <v>4</v>
      </c>
      <c r="B73" s="52"/>
      <c r="C73" s="60"/>
      <c r="D73" s="61"/>
      <c r="E73" s="61"/>
      <c r="F73" s="61"/>
      <c r="G73" s="61"/>
      <c r="H73" s="61"/>
      <c r="I73" s="61"/>
      <c r="J73" s="60"/>
      <c r="K73" s="60"/>
      <c r="L73" s="61"/>
    </row>
    <row r="74" spans="1:12" hidden="1">
      <c r="A74" s="51"/>
      <c r="B74" s="52"/>
      <c r="C74" s="60"/>
      <c r="D74" s="61"/>
      <c r="E74" s="61"/>
      <c r="F74" s="61"/>
      <c r="G74" s="61"/>
      <c r="H74" s="61"/>
      <c r="I74" s="61"/>
      <c r="J74" s="60"/>
      <c r="K74" s="60"/>
      <c r="L74" s="61"/>
    </row>
    <row r="75" spans="1:12" s="33" customFormat="1" hidden="1">
      <c r="A75" s="62" t="s">
        <v>56</v>
      </c>
      <c r="B75" s="56">
        <f>COUNT(A70:A74)</f>
        <v>4</v>
      </c>
      <c r="C75" s="57" t="s">
        <v>0</v>
      </c>
      <c r="D75" s="59">
        <f t="shared" ref="D75:I75" si="6">SUM(D70:D74)</f>
        <v>0</v>
      </c>
      <c r="E75" s="59">
        <f t="shared" si="6"/>
        <v>0</v>
      </c>
      <c r="F75" s="59">
        <f t="shared" si="6"/>
        <v>0</v>
      </c>
      <c r="G75" s="59">
        <f t="shared" si="6"/>
        <v>0</v>
      </c>
      <c r="H75" s="59">
        <f t="shared" si="6"/>
        <v>0</v>
      </c>
      <c r="I75" s="59">
        <f t="shared" si="6"/>
        <v>0</v>
      </c>
      <c r="J75" s="57"/>
      <c r="K75" s="59"/>
      <c r="L75" s="59"/>
    </row>
    <row r="76" spans="1:12" hidden="1">
      <c r="B76" s="61"/>
      <c r="C76" s="60"/>
      <c r="D76" s="61"/>
      <c r="E76" s="61"/>
      <c r="F76" s="61"/>
      <c r="G76" s="61"/>
      <c r="H76" s="61"/>
      <c r="I76" s="61"/>
      <c r="J76" s="60"/>
      <c r="K76" s="61"/>
      <c r="L76" s="61"/>
    </row>
    <row r="77" spans="1:12" hidden="1">
      <c r="B77" s="72" t="s">
        <v>107</v>
      </c>
      <c r="C77" s="57"/>
      <c r="D77" s="59">
        <f t="shared" ref="D77:I77" si="7">SUM(D76:D76)</f>
        <v>0</v>
      </c>
      <c r="E77" s="59">
        <f t="shared" si="7"/>
        <v>0</v>
      </c>
      <c r="F77" s="59">
        <f t="shared" si="7"/>
        <v>0</v>
      </c>
      <c r="G77" s="59">
        <f t="shared" si="7"/>
        <v>0</v>
      </c>
      <c r="H77" s="59">
        <f t="shared" si="7"/>
        <v>0</v>
      </c>
      <c r="I77" s="59">
        <f t="shared" si="7"/>
        <v>0</v>
      </c>
      <c r="J77" s="57"/>
      <c r="K77" s="59"/>
      <c r="L77" s="59"/>
    </row>
    <row r="78" spans="1:12" hidden="1">
      <c r="B78" s="74"/>
      <c r="C78" s="50"/>
      <c r="D78" s="49"/>
      <c r="E78" s="49"/>
      <c r="F78" s="49"/>
      <c r="G78" s="49"/>
      <c r="H78" s="49"/>
      <c r="I78" s="49"/>
      <c r="J78" s="50"/>
      <c r="K78" s="49"/>
      <c r="L78" s="49"/>
    </row>
    <row r="79" spans="1:12" hidden="1">
      <c r="B79" s="61"/>
      <c r="C79" s="60"/>
      <c r="D79" s="61"/>
      <c r="E79" s="61"/>
      <c r="F79" s="61"/>
      <c r="G79" s="61"/>
      <c r="H79" s="61"/>
      <c r="I79" s="61"/>
      <c r="J79" s="60"/>
      <c r="K79" s="61"/>
      <c r="L79" s="61"/>
    </row>
    <row r="80" spans="1:12" hidden="1">
      <c r="B80" s="72" t="s">
        <v>108</v>
      </c>
      <c r="C80" s="57"/>
      <c r="D80" s="59">
        <f t="shared" ref="D80:I80" si="8">SUM(D79:D79)</f>
        <v>0</v>
      </c>
      <c r="E80" s="59">
        <f t="shared" si="8"/>
        <v>0</v>
      </c>
      <c r="F80" s="59">
        <f t="shared" si="8"/>
        <v>0</v>
      </c>
      <c r="G80" s="59">
        <f t="shared" si="8"/>
        <v>0</v>
      </c>
      <c r="H80" s="59">
        <f t="shared" si="8"/>
        <v>0</v>
      </c>
      <c r="I80" s="59">
        <f t="shared" si="8"/>
        <v>0</v>
      </c>
      <c r="J80" s="57"/>
      <c r="K80" s="59"/>
      <c r="L80" s="59"/>
    </row>
    <row r="81" spans="1:12" hidden="1">
      <c r="A81" s="48" t="s">
        <v>28</v>
      </c>
      <c r="B81" s="49"/>
      <c r="C81" s="50"/>
      <c r="D81" s="49"/>
      <c r="E81" s="49"/>
      <c r="F81" s="49"/>
      <c r="G81" s="49"/>
      <c r="H81" s="49"/>
      <c r="I81" s="49"/>
      <c r="J81" s="50"/>
      <c r="K81" s="49"/>
      <c r="L81" s="49"/>
    </row>
    <row r="82" spans="1:12" hidden="1">
      <c r="A82" s="51">
        <v>1</v>
      </c>
      <c r="B82" s="52"/>
      <c r="C82" s="60"/>
      <c r="D82" s="61"/>
      <c r="E82" s="61"/>
      <c r="F82" s="61"/>
      <c r="G82" s="61"/>
      <c r="H82" s="61"/>
      <c r="I82" s="61"/>
      <c r="J82" s="60"/>
      <c r="K82" s="61"/>
      <c r="L82" s="61"/>
    </row>
    <row r="83" spans="1:12" hidden="1">
      <c r="A83" s="51">
        <v>2</v>
      </c>
      <c r="B83" s="52"/>
      <c r="C83" s="60"/>
      <c r="D83" s="61"/>
      <c r="E83" s="61"/>
      <c r="F83" s="61"/>
      <c r="G83" s="61"/>
      <c r="H83" s="61"/>
      <c r="I83" s="61"/>
      <c r="J83" s="60"/>
      <c r="K83" s="61"/>
      <c r="L83" s="61"/>
    </row>
    <row r="84" spans="1:12" hidden="1">
      <c r="A84" s="51">
        <v>3</v>
      </c>
      <c r="B84" s="52"/>
      <c r="C84" s="60"/>
      <c r="D84" s="61"/>
      <c r="E84" s="61"/>
      <c r="F84" s="61"/>
      <c r="G84" s="61"/>
      <c r="H84" s="61"/>
      <c r="I84" s="61"/>
      <c r="J84" s="60"/>
      <c r="K84" s="61"/>
      <c r="L84" s="61"/>
    </row>
    <row r="85" spans="1:12" hidden="1">
      <c r="A85" s="51">
        <v>4</v>
      </c>
      <c r="B85" s="52"/>
      <c r="C85" s="60"/>
      <c r="D85" s="61"/>
      <c r="E85" s="61"/>
      <c r="F85" s="61"/>
      <c r="G85" s="61"/>
      <c r="H85" s="61"/>
      <c r="I85" s="61"/>
      <c r="J85" s="60"/>
      <c r="K85" s="61"/>
      <c r="L85" s="61"/>
    </row>
    <row r="86" spans="1:12" hidden="1">
      <c r="A86" s="51">
        <v>5</v>
      </c>
      <c r="B86" s="52"/>
      <c r="C86" s="60"/>
      <c r="D86" s="61"/>
      <c r="E86" s="61"/>
      <c r="F86" s="61"/>
      <c r="G86" s="61"/>
      <c r="H86" s="61"/>
      <c r="I86" s="61"/>
      <c r="J86" s="60"/>
      <c r="K86" s="61"/>
      <c r="L86" s="61"/>
    </row>
    <row r="87" spans="1:12" hidden="1">
      <c r="A87" s="51">
        <v>6</v>
      </c>
      <c r="B87" s="52"/>
      <c r="C87" s="60"/>
      <c r="D87" s="61"/>
      <c r="E87" s="61"/>
      <c r="F87" s="61"/>
      <c r="G87" s="61"/>
      <c r="H87" s="61"/>
      <c r="I87" s="61"/>
      <c r="J87" s="60"/>
      <c r="K87" s="61"/>
      <c r="L87" s="61"/>
    </row>
    <row r="88" spans="1:12" hidden="1">
      <c r="A88" s="51">
        <v>7</v>
      </c>
      <c r="B88" s="52"/>
      <c r="C88" s="60"/>
      <c r="D88" s="61"/>
      <c r="E88" s="61"/>
      <c r="F88" s="61"/>
      <c r="G88" s="61"/>
      <c r="H88" s="61"/>
      <c r="I88" s="61"/>
      <c r="J88" s="60"/>
      <c r="K88" s="61"/>
      <c r="L88" s="61"/>
    </row>
    <row r="89" spans="1:12" hidden="1">
      <c r="A89" s="51">
        <v>8</v>
      </c>
      <c r="B89" s="52"/>
      <c r="C89" s="60"/>
      <c r="D89" s="61"/>
      <c r="E89" s="61"/>
      <c r="F89" s="61"/>
      <c r="G89" s="61"/>
      <c r="H89" s="61"/>
      <c r="I89" s="61"/>
      <c r="J89" s="60"/>
      <c r="K89" s="61"/>
      <c r="L89" s="61"/>
    </row>
    <row r="90" spans="1:12" hidden="1">
      <c r="A90" s="51">
        <v>9</v>
      </c>
      <c r="B90" s="52"/>
      <c r="C90" s="60"/>
      <c r="D90" s="61"/>
      <c r="E90" s="61"/>
      <c r="F90" s="61"/>
      <c r="G90" s="61"/>
      <c r="H90" s="61"/>
      <c r="I90" s="61"/>
      <c r="J90" s="60"/>
      <c r="K90" s="61"/>
      <c r="L90" s="61"/>
    </row>
    <row r="91" spans="1:12" hidden="1">
      <c r="A91" s="51">
        <v>10</v>
      </c>
      <c r="B91" s="52"/>
      <c r="C91" s="60"/>
      <c r="D91" s="61"/>
      <c r="E91" s="61"/>
      <c r="F91" s="61"/>
      <c r="G91" s="61"/>
      <c r="H91" s="61"/>
      <c r="I91" s="61"/>
      <c r="J91" s="60"/>
      <c r="K91" s="61"/>
      <c r="L91" s="61"/>
    </row>
    <row r="92" spans="1:12" hidden="1">
      <c r="A92" s="51">
        <v>11</v>
      </c>
      <c r="B92" s="52"/>
      <c r="C92" s="60"/>
      <c r="D92" s="61"/>
      <c r="E92" s="61"/>
      <c r="F92" s="61"/>
      <c r="G92" s="61"/>
      <c r="H92" s="61"/>
      <c r="I92" s="61"/>
      <c r="J92" s="60"/>
      <c r="K92" s="61"/>
      <c r="L92" s="61"/>
    </row>
    <row r="93" spans="1:12" hidden="1">
      <c r="A93" s="51">
        <v>12</v>
      </c>
      <c r="B93" s="52"/>
      <c r="C93" s="60"/>
      <c r="D93" s="61"/>
      <c r="E93" s="61"/>
      <c r="F93" s="61"/>
      <c r="G93" s="61"/>
      <c r="H93" s="61"/>
      <c r="I93" s="61"/>
      <c r="J93" s="60"/>
      <c r="K93" s="61"/>
      <c r="L93" s="61"/>
    </row>
    <row r="94" spans="1:12" hidden="1">
      <c r="A94" s="51">
        <v>13</v>
      </c>
      <c r="B94" s="52"/>
      <c r="C94" s="60"/>
      <c r="D94" s="61"/>
      <c r="E94" s="61"/>
      <c r="F94" s="61"/>
      <c r="G94" s="61"/>
      <c r="H94" s="61"/>
      <c r="I94" s="61"/>
      <c r="J94" s="60"/>
      <c r="K94" s="61"/>
      <c r="L94" s="61"/>
    </row>
    <row r="95" spans="1:12" hidden="1">
      <c r="A95" s="51">
        <v>14</v>
      </c>
      <c r="B95" s="52"/>
      <c r="C95" s="60"/>
      <c r="D95" s="61"/>
      <c r="E95" s="61"/>
      <c r="F95" s="61"/>
      <c r="G95" s="61"/>
      <c r="H95" s="61"/>
      <c r="I95" s="61"/>
      <c r="J95" s="60"/>
      <c r="K95" s="61"/>
      <c r="L95" s="61"/>
    </row>
    <row r="96" spans="1:12" hidden="1">
      <c r="A96" s="51"/>
      <c r="B96" s="52"/>
      <c r="C96" s="60"/>
      <c r="D96" s="61"/>
      <c r="E96" s="61"/>
      <c r="F96" s="61"/>
      <c r="G96" s="61"/>
      <c r="H96" s="61"/>
      <c r="I96" s="61"/>
      <c r="J96" s="60"/>
      <c r="K96" s="61"/>
      <c r="L96" s="61"/>
    </row>
    <row r="97" spans="1:14" s="33" customFormat="1" hidden="1">
      <c r="A97" s="62" t="s">
        <v>56</v>
      </c>
      <c r="B97" s="56">
        <f>COUNT(A82:A96)</f>
        <v>14</v>
      </c>
      <c r="C97" s="57" t="s">
        <v>0</v>
      </c>
      <c r="D97" s="59">
        <f t="shared" ref="D97:I97" si="9">SUM(D82:D96)</f>
        <v>0</v>
      </c>
      <c r="E97" s="59">
        <f t="shared" si="9"/>
        <v>0</v>
      </c>
      <c r="F97" s="59">
        <f t="shared" si="9"/>
        <v>0</v>
      </c>
      <c r="G97" s="59">
        <f t="shared" si="9"/>
        <v>0</v>
      </c>
      <c r="H97" s="59">
        <f t="shared" si="9"/>
        <v>0</v>
      </c>
      <c r="I97" s="59">
        <f t="shared" si="9"/>
        <v>0</v>
      </c>
      <c r="J97" s="57"/>
      <c r="K97" s="59"/>
      <c r="L97" s="59"/>
    </row>
    <row r="98" spans="1:14" hidden="1">
      <c r="B98" s="61"/>
      <c r="C98" s="60"/>
      <c r="D98" s="61"/>
      <c r="E98" s="61"/>
      <c r="F98" s="61"/>
      <c r="G98" s="61"/>
      <c r="H98" s="61"/>
      <c r="I98" s="61"/>
      <c r="J98" s="60"/>
      <c r="K98" s="61"/>
      <c r="L98" s="61"/>
    </row>
    <row r="99" spans="1:14" hidden="1">
      <c r="B99" s="72" t="s">
        <v>109</v>
      </c>
      <c r="C99" s="57"/>
      <c r="D99" s="59">
        <f t="shared" ref="D99:I99" si="10">SUM(D98:D98)</f>
        <v>0</v>
      </c>
      <c r="E99" s="59">
        <f t="shared" si="10"/>
        <v>0</v>
      </c>
      <c r="F99" s="59">
        <f t="shared" si="10"/>
        <v>0</v>
      </c>
      <c r="G99" s="59">
        <f t="shared" si="10"/>
        <v>0</v>
      </c>
      <c r="H99" s="59">
        <f t="shared" si="10"/>
        <v>0</v>
      </c>
      <c r="I99" s="59">
        <f t="shared" si="10"/>
        <v>0</v>
      </c>
      <c r="J99" s="57"/>
      <c r="K99" s="59"/>
      <c r="L99" s="59"/>
    </row>
    <row r="100" spans="1:14">
      <c r="A100" s="48" t="s">
        <v>29</v>
      </c>
      <c r="B100" s="49"/>
      <c r="C100" s="50"/>
      <c r="D100" s="49"/>
      <c r="E100" s="49"/>
      <c r="F100" s="49"/>
      <c r="G100" s="49"/>
      <c r="H100" s="49"/>
      <c r="I100" s="49"/>
      <c r="J100" s="50"/>
      <c r="K100" s="49"/>
      <c r="L100" s="49"/>
    </row>
    <row r="101" spans="1:14">
      <c r="A101" s="51">
        <v>1</v>
      </c>
      <c r="B101" s="61">
        <f>'ยุทธศาสตร์ที่ 6'!F10</f>
        <v>0</v>
      </c>
      <c r="C101" s="60">
        <f>'ยุทธศาสตร์ที่ 6'!H10</f>
        <v>0</v>
      </c>
      <c r="D101" s="61">
        <f>'ยุทธศาสตร์ที่ 6'!I10</f>
        <v>0</v>
      </c>
      <c r="E101" s="61">
        <f>'ยุทธศาสตร์ที่ 6'!O10</f>
        <v>0</v>
      </c>
      <c r="F101" s="61">
        <f>'ยุทธศาสตร์ที่ 6'!P10</f>
        <v>0</v>
      </c>
      <c r="G101" s="61">
        <f>'ยุทธศาสตร์ที่ 6'!T10</f>
        <v>0</v>
      </c>
      <c r="H101" s="61">
        <f>'ยุทธศาสตร์ที่ 6'!U10</f>
        <v>0</v>
      </c>
      <c r="I101" s="61" t="e">
        <f>'ยุทธศาสตร์ที่ 6'!#REF!</f>
        <v>#REF!</v>
      </c>
      <c r="J101" s="60">
        <f>'ยุทธศาสตร์ที่ 6'!V10</f>
        <v>0</v>
      </c>
      <c r="K101" s="60">
        <f>'ยุทธศาสตร์ที่ 6'!W10</f>
        <v>0</v>
      </c>
      <c r="L101" s="61" t="e">
        <f>'ยุทธศาสตร์ที่ 6'!#REF!</f>
        <v>#REF!</v>
      </c>
      <c r="M101" s="41" t="e">
        <f>'ยุทธศาสตร์ที่ 6'!#REF!</f>
        <v>#REF!</v>
      </c>
    </row>
    <row r="102" spans="1:14" ht="90">
      <c r="A102" s="51">
        <v>2</v>
      </c>
      <c r="B102" s="61" t="str">
        <f>'ยุทธศาสตร์ที่ 6'!F21</f>
        <v>โครงการวิจัยและพัฒนานวัตกรรมการจัดการมลพิษอุตสาหกรรม  เพื่อสนับสนุนเมืองอุตสาหกรรมเชิงนิเวศ</v>
      </c>
      <c r="C102" s="60" t="str">
        <f>'ยุทธศาสตร์ที่ 6'!H21</f>
        <v>งบกระทรวง (กระทรวงอุตสาหกรรม)</v>
      </c>
      <c r="D102" s="61" t="e">
        <f>'ยุทธศาสตร์ที่ 6'!#REF!</f>
        <v>#REF!</v>
      </c>
      <c r="E102" s="61" t="e">
        <f>'ยุทธศาสตร์ที่ 6'!#REF!</f>
        <v>#REF!</v>
      </c>
      <c r="F102" s="61">
        <f>'ยุทธศาสตร์ที่ 6'!O21</f>
        <v>0</v>
      </c>
      <c r="G102" s="61">
        <f>'ยุทธศาสตร์ที่ 6'!P21</f>
        <v>0</v>
      </c>
      <c r="H102" s="61">
        <f>'ยุทธศาสตร์ที่ 6'!T21</f>
        <v>0</v>
      </c>
      <c r="I102" s="61">
        <f>'ยุทธศาสตร์ที่ 6'!U21</f>
        <v>0</v>
      </c>
      <c r="J102" s="60" t="str">
        <f>'ยุทธศาสตร์ที่ 6'!V21</f>
        <v>กรมโรงงานอุตสาหกรรม</v>
      </c>
      <c r="K102" s="60" t="e">
        <f>'ยุทธศาสตร์ที่ 6'!#REF!</f>
        <v>#REF!</v>
      </c>
      <c r="L102" s="61" t="e">
        <f>'ยุทธศาสตร์ที่ 6'!#REF!</f>
        <v>#REF!</v>
      </c>
      <c r="M102" s="41" t="e">
        <f>'ยุทธศาสตร์ที่ 6'!#REF!</f>
        <v>#REF!</v>
      </c>
      <c r="N102" s="41" t="str">
        <f>'ยุทธศาสตร์ที่ 6'!G21</f>
        <v>2 พื้นที่เป้าหมายจังหวัดระยอง</v>
      </c>
    </row>
    <row r="103" spans="1:14" ht="120">
      <c r="A103" s="51">
        <v>3</v>
      </c>
      <c r="B103" s="61" t="str">
        <f>'ยุทธศาสตร์ที่ 6'!F24</f>
        <v>โครงการศึกษาเพื่อปรับปรุงกฎระเบียบให้เอื้อต่อการพัฒนาเมืองอุตสาหกรรมเชิงนิเวศ
- ศึกษาเพื่อปรับปรุงกฎระเบียบที่เกี่ยวข้องให้เอื้อต่อการส่งเสริมและพัฒนาเมืองอุตสาหกรรมเชิงนิเวศ</v>
      </c>
      <c r="C103" s="60" t="str">
        <f>'ยุทธศาสตร์ที่ 6'!H24</f>
        <v>งบกรมโรงงานอุตสาหกรรม กระทรวงอุตสาหกรรม</v>
      </c>
      <c r="D103" s="61" t="e">
        <f>'ยุทธศาสตร์ที่ 6'!#REF!</f>
        <v>#REF!</v>
      </c>
      <c r="E103" s="61">
        <f>'ยุทธศาสตร์ที่ 6'!O24</f>
        <v>0</v>
      </c>
      <c r="F103" s="61">
        <f>'ยุทธศาสตร์ที่ 6'!P24</f>
        <v>0</v>
      </c>
      <c r="G103" s="61">
        <f>'ยุทธศาสตร์ที่ 6'!T24</f>
        <v>0</v>
      </c>
      <c r="H103" s="61">
        <f>'ยุทธศาสตร์ที่ 6'!U24</f>
        <v>0</v>
      </c>
      <c r="I103" s="61" t="e">
        <f>'ยุทธศาสตร์ที่ 6'!#REF!</f>
        <v>#REF!</v>
      </c>
      <c r="J103" s="60" t="str">
        <f>'ยุทธศาสตร์ที่ 6'!V24</f>
        <v>กรมโรงงานอุตสาหกรรม และสำนักงานอุตสาหกรรมจังหวัด</v>
      </c>
      <c r="K103" s="60" t="str">
        <f>'ยุทธศาสตร์ที่ 6'!W24</f>
        <v>งบกรมโรงงานอุตสาหกรรม กระทรวงอุตสาหกรรม</v>
      </c>
      <c r="L103" s="61" t="e">
        <f>'ยุทธศาสตร์ที่ 6'!#REF!</f>
        <v>#REF!</v>
      </c>
      <c r="M103" s="41" t="e">
        <f>'ยุทธศาสตร์ที่ 6'!#REF!</f>
        <v>#REF!</v>
      </c>
      <c r="N103" s="41" t="str">
        <f>'ยุทธศาสตร์ที่ 6'!G24</f>
        <v>เขตอุตสาหกรรมหนาแน่น</v>
      </c>
    </row>
    <row r="104" spans="1:14">
      <c r="A104" s="51"/>
      <c r="B104" s="61"/>
      <c r="C104" s="60"/>
      <c r="D104" s="61"/>
      <c r="E104" s="61"/>
      <c r="F104" s="61"/>
      <c r="G104" s="61"/>
      <c r="H104" s="61"/>
      <c r="I104" s="61"/>
      <c r="J104" s="60"/>
      <c r="K104" s="60"/>
      <c r="L104" s="61"/>
    </row>
    <row r="105" spans="1:14" s="33" customFormat="1">
      <c r="A105" s="56" t="s">
        <v>56</v>
      </c>
      <c r="B105" s="56">
        <f>COUNT(A101:A104)</f>
        <v>3</v>
      </c>
      <c r="C105" s="57" t="s">
        <v>0</v>
      </c>
      <c r="D105" s="59" t="e">
        <f t="shared" ref="D105:I105" si="11">SUM(D101:D104)</f>
        <v>#REF!</v>
      </c>
      <c r="E105" s="59" t="e">
        <f t="shared" si="11"/>
        <v>#REF!</v>
      </c>
      <c r="F105" s="59">
        <f t="shared" si="11"/>
        <v>0</v>
      </c>
      <c r="G105" s="59">
        <f t="shared" si="11"/>
        <v>0</v>
      </c>
      <c r="H105" s="59">
        <f t="shared" si="11"/>
        <v>0</v>
      </c>
      <c r="I105" s="59" t="e">
        <f t="shared" si="11"/>
        <v>#REF!</v>
      </c>
      <c r="J105" s="57"/>
      <c r="K105" s="59"/>
      <c r="L105" s="59"/>
    </row>
    <row r="116" spans="1:10">
      <c r="A116" s="41"/>
    </row>
    <row r="121" spans="1:10">
      <c r="A121" s="41"/>
      <c r="C121" s="41"/>
      <c r="J121" s="41"/>
    </row>
    <row r="123" spans="1:10">
      <c r="A123" s="41"/>
      <c r="C123" s="41"/>
      <c r="J123" s="41"/>
    </row>
  </sheetData>
  <mergeCells count="7">
    <mergeCell ref="L1:L2"/>
    <mergeCell ref="A1:A2"/>
    <mergeCell ref="B1:B2"/>
    <mergeCell ref="C1:C2"/>
    <mergeCell ref="D1:D2"/>
    <mergeCell ref="E1:I1"/>
    <mergeCell ref="J1:K1"/>
  </mergeCells>
  <pageMargins left="0.19685039370078741" right="0.19685039370078741" top="0.19685039370078741" bottom="0.19685039370078741" header="0.31496062992125984" footer="0.31496062992125984"/>
  <pageSetup paperSize="9" scale="70" orientation="landscape" horizontalDpi="4294967292" r:id="rId1"/>
  <headerFooter>
    <oddFooter>&amp;Lงบประมาณเพิ่มเติม&amp;CPage &amp;P&amp;R&amp;D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7"/>
  <sheetViews>
    <sheetView workbookViewId="0">
      <selection activeCell="A7" sqref="A7"/>
    </sheetView>
  </sheetViews>
  <sheetFormatPr defaultRowHeight="14.4"/>
  <cols>
    <col min="1" max="1" width="27" customWidth="1"/>
  </cols>
  <sheetData>
    <row r="1" spans="1:1">
      <c r="A1" s="23" t="s">
        <v>62</v>
      </c>
    </row>
    <row r="2" spans="1:1">
      <c r="A2" s="23" t="s">
        <v>63</v>
      </c>
    </row>
    <row r="3" spans="1:1">
      <c r="A3" s="23" t="s">
        <v>64</v>
      </c>
    </row>
    <row r="4" spans="1:1">
      <c r="A4" s="23" t="s">
        <v>65</v>
      </c>
    </row>
    <row r="5" spans="1:1">
      <c r="A5" s="23" t="s">
        <v>66</v>
      </c>
    </row>
    <row r="6" spans="1:1">
      <c r="A6" s="23" t="s">
        <v>67</v>
      </c>
    </row>
    <row r="7" spans="1:1">
      <c r="A7" s="23" t="s">
        <v>68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39</vt:i4>
      </vt:variant>
    </vt:vector>
  </HeadingPairs>
  <TitlesOfParts>
    <vt:vector size="66" baseType="lpstr">
      <vt:lpstr>ยุทธศาสตร์ที่ 1</vt:lpstr>
      <vt:lpstr>ยุทธศาสตร์ที่ 2</vt:lpstr>
      <vt:lpstr>ยุทธศาสตร์ที่ 3</vt:lpstr>
      <vt:lpstr>ยุทธศาสตร์ที่ 4</vt:lpstr>
      <vt:lpstr>ยุทธศาสตร์ที่ 5</vt:lpstr>
      <vt:lpstr>ยุทธศาสตร์ที่ 6</vt:lpstr>
      <vt:lpstr>แยกงบประมาณ</vt:lpstr>
      <vt:lpstr>งบประมาณเพิ่มเติม (หนาแน่น)</vt:lpstr>
      <vt:lpstr>งบประมาณเพิ่มเติม (มาบตาพุด)</vt:lpstr>
      <vt:lpstr>งบประมาณเพิ่มเติม (irpc)</vt:lpstr>
      <vt:lpstr>มท</vt:lpstr>
      <vt:lpstr>ยธ</vt:lpstr>
      <vt:lpstr>อปท.</vt:lpstr>
      <vt:lpstr>อื่นๆ</vt:lpstr>
      <vt:lpstr>อก</vt:lpstr>
      <vt:lpstr>กรอ</vt:lpstr>
      <vt:lpstr>กสอ</vt:lpstr>
      <vt:lpstr>สป.</vt:lpstr>
      <vt:lpstr>ทส</vt:lpstr>
      <vt:lpstr>คค</vt:lpstr>
      <vt:lpstr>สธ</vt:lpstr>
      <vt:lpstr>เอกชน</vt:lpstr>
      <vt:lpstr>กราฟ</vt:lpstr>
      <vt:lpstr>แผนจังหวัด</vt:lpstr>
      <vt:lpstr>งบบูรณาการ</vt:lpstr>
      <vt:lpstr>Sheet1</vt:lpstr>
      <vt:lpstr>Sheet2</vt:lpstr>
      <vt:lpstr>กรอ!Print_Area</vt:lpstr>
      <vt:lpstr>กสอ!Print_Area</vt:lpstr>
      <vt:lpstr>คค!Print_Area</vt:lpstr>
      <vt:lpstr>งบบูรณาการ!Print_Area</vt:lpstr>
      <vt:lpstr>'งบประมาณเพิ่มเติม (irpc)'!Print_Area</vt:lpstr>
      <vt:lpstr>'งบประมาณเพิ่มเติม (มาบตาพุด)'!Print_Area</vt:lpstr>
      <vt:lpstr>'งบประมาณเพิ่มเติม (หนาแน่น)'!Print_Area</vt:lpstr>
      <vt:lpstr>ทส!Print_Area</vt:lpstr>
      <vt:lpstr>แผนจังหวัด!Print_Area</vt:lpstr>
      <vt:lpstr>มท!Print_Area</vt:lpstr>
      <vt:lpstr>ยธ!Print_Area</vt:lpstr>
      <vt:lpstr>'ยุทธศาสตร์ที่ 1'!Print_Area</vt:lpstr>
      <vt:lpstr>'ยุทธศาสตร์ที่ 5'!Print_Area</vt:lpstr>
      <vt:lpstr>'ยุทธศาสตร์ที่ 6'!Print_Area</vt:lpstr>
      <vt:lpstr>สธ!Print_Area</vt:lpstr>
      <vt:lpstr>สป.!Print_Area</vt:lpstr>
      <vt:lpstr>อก!Print_Area</vt:lpstr>
      <vt:lpstr>อปท.!Print_Area</vt:lpstr>
      <vt:lpstr>อื่นๆ!Print_Area</vt:lpstr>
      <vt:lpstr>เอกชน!Print_Area</vt:lpstr>
      <vt:lpstr>กรอ!Print_Titles</vt:lpstr>
      <vt:lpstr>กสอ!Print_Titles</vt:lpstr>
      <vt:lpstr>คค!Print_Titles</vt:lpstr>
      <vt:lpstr>งบบูรณาการ!Print_Titles</vt:lpstr>
      <vt:lpstr>'งบประมาณเพิ่มเติม (irpc)'!Print_Titles</vt:lpstr>
      <vt:lpstr>'งบประมาณเพิ่มเติม (มาบตาพุด)'!Print_Titles</vt:lpstr>
      <vt:lpstr>'งบประมาณเพิ่มเติม (หนาแน่น)'!Print_Titles</vt:lpstr>
      <vt:lpstr>ทส!Print_Titles</vt:lpstr>
      <vt:lpstr>แผนจังหวัด!Print_Titles</vt:lpstr>
      <vt:lpstr>มท!Print_Titles</vt:lpstr>
      <vt:lpstr>ยธ!Print_Titles</vt:lpstr>
      <vt:lpstr>'ยุทธศาสตร์ที่ 1'!Print_Titles</vt:lpstr>
      <vt:lpstr>'ยุทธศาสตร์ที่ 6'!Print_Titles</vt:lpstr>
      <vt:lpstr>สธ!Print_Titles</vt:lpstr>
      <vt:lpstr>สป.!Print_Titles</vt:lpstr>
      <vt:lpstr>อก!Print_Titles</vt:lpstr>
      <vt:lpstr>อปท.!Print_Titles</vt:lpstr>
      <vt:lpstr>อื่นๆ!Print_Titles</vt:lpstr>
      <vt:lpstr>เอกชน!Print_Titles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Wanlaya Srisuwan</cp:lastModifiedBy>
  <cp:lastPrinted>2022-03-31T09:42:31Z</cp:lastPrinted>
  <dcterms:created xsi:type="dcterms:W3CDTF">2016-03-01T03:15:54Z</dcterms:created>
  <dcterms:modified xsi:type="dcterms:W3CDTF">2023-09-01T03:02:42Z</dcterms:modified>
</cp:coreProperties>
</file>