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BAAC\Documents\DG\Opendata\รวมไฟล์นำส่ง CDO\ข้อมูลที่ใช้นำเข้า open data แบบ แยกชุดข้อมูล 2568\"/>
    </mc:Choice>
  </mc:AlternateContent>
  <xr:revisionPtr revIDLastSave="0" documentId="13_ncr:1_{0801EF30-DC51-403E-9A4B-EAA2449DFA56}" xr6:coauthVersionLast="47" xr6:coauthVersionMax="47" xr10:uidLastSave="{00000000-0000-0000-0000-000000000000}"/>
  <bookViews>
    <workbookView xWindow="-120" yWindow="-120" windowWidth="24240" windowHeight="13140" firstSheet="6" activeTab="6" xr2:uid="{F1CA5955-807B-45AD-8D98-608FFFDD2BF2}"/>
  </bookViews>
  <sheets>
    <sheet name="4.1ข้อมูลการจัดสรรเงินทุน 2565" sheetId="30" state="hidden" r:id="rId1"/>
    <sheet name="4.2ข้อมูลการจัดสรรเงินทุน 2566" sheetId="31" state="hidden" r:id="rId2"/>
    <sheet name="4.3ข้อมูลการจัดสรรเงินทุน 2567" sheetId="32" state="hidden" r:id="rId3"/>
    <sheet name="6.1ข้อมูลประโยชน์ด้านผลกระ 2565" sheetId="33" state="hidden" r:id="rId4"/>
    <sheet name="6.2ข้อมูลประโยชน์ด้านผลกระ 2566" sheetId="34" state="hidden" r:id="rId5"/>
    <sheet name="6.3ข้อมูลประโยชน์ด้านผลกระ 2567" sheetId="35" state="hidden" r:id="rId6"/>
    <sheet name="ข้อมูลโครงการสินเชื่อเพื่ออนุ" sheetId="16" r:id="rId7"/>
  </sheets>
  <definedNames>
    <definedName name="_xlnm.Print_Area" localSheetId="6">ข้อมูลโครงการสินเชื่อเพื่ออนุ!$A$1:$G$12</definedName>
    <definedName name="_xlnm.Print_Titles" localSheetId="6">ข้อมูลโครงการสินเชื่อเพื่ออนุ!$3:$3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35" l="1"/>
  <c r="G11" i="35"/>
  <c r="F11" i="35"/>
  <c r="E11" i="35"/>
  <c r="D11" i="35"/>
  <c r="C11" i="35"/>
  <c r="B11" i="35"/>
  <c r="H12" i="34"/>
  <c r="G12" i="34"/>
  <c r="F12" i="34"/>
  <c r="E12" i="34"/>
  <c r="D12" i="34"/>
  <c r="C12" i="34"/>
  <c r="B12" i="34"/>
  <c r="H11" i="33"/>
  <c r="G11" i="33"/>
  <c r="F11" i="33"/>
  <c r="E11" i="33"/>
  <c r="D11" i="33"/>
  <c r="C11" i="33"/>
  <c r="B11" i="33"/>
  <c r="G11" i="32"/>
  <c r="I11" i="32" s="1"/>
  <c r="J11" i="32" s="1"/>
  <c r="F11" i="32"/>
  <c r="D11" i="32"/>
  <c r="E11" i="32" s="1"/>
  <c r="C11" i="32"/>
  <c r="I10" i="32"/>
  <c r="J10" i="32" s="1"/>
  <c r="H10" i="32"/>
  <c r="E10" i="32"/>
  <c r="I9" i="32"/>
  <c r="J9" i="32" s="1"/>
  <c r="H9" i="32"/>
  <c r="E9" i="32"/>
  <c r="J8" i="32"/>
  <c r="I8" i="32"/>
  <c r="H8" i="32"/>
  <c r="E8" i="32"/>
  <c r="I6" i="32"/>
  <c r="J6" i="32" s="1"/>
  <c r="H6" i="32"/>
  <c r="E6" i="32"/>
  <c r="G11" i="31"/>
  <c r="I11" i="31" s="1"/>
  <c r="J11" i="31" s="1"/>
  <c r="F11" i="31"/>
  <c r="D11" i="31"/>
  <c r="E11" i="31" s="1"/>
  <c r="C11" i="31"/>
  <c r="I10" i="31"/>
  <c r="J10" i="31" s="1"/>
  <c r="H10" i="31"/>
  <c r="E10" i="31"/>
  <c r="I9" i="31"/>
  <c r="J9" i="31" s="1"/>
  <c r="H9" i="31"/>
  <c r="E9" i="31"/>
  <c r="J8" i="31"/>
  <c r="I8" i="31"/>
  <c r="H8" i="31"/>
  <c r="E8" i="31"/>
  <c r="I6" i="31"/>
  <c r="J6" i="31" s="1"/>
  <c r="H6" i="31"/>
  <c r="E6" i="31"/>
  <c r="H10" i="30"/>
  <c r="G10" i="30"/>
  <c r="I10" i="30" s="1"/>
  <c r="J10" i="30" s="1"/>
  <c r="F10" i="30"/>
  <c r="D10" i="30"/>
  <c r="E10" i="30" s="1"/>
  <c r="C10" i="30"/>
  <c r="J9" i="30"/>
  <c r="I9" i="30"/>
  <c r="H9" i="30"/>
  <c r="E9" i="30"/>
  <c r="I8" i="30"/>
  <c r="J8" i="30" s="1"/>
  <c r="H8" i="30"/>
  <c r="E8" i="30"/>
  <c r="I7" i="30"/>
  <c r="J7" i="30" s="1"/>
  <c r="H7" i="30"/>
  <c r="E7" i="30"/>
  <c r="J5" i="30"/>
  <c r="I5" i="30"/>
  <c r="H5" i="30"/>
  <c r="E5" i="30"/>
  <c r="H11" i="32" l="1"/>
  <c r="H11" i="31"/>
</calcChain>
</file>

<file path=xl/sharedStrings.xml><?xml version="1.0" encoding="utf-8"?>
<sst xmlns="http://schemas.openxmlformats.org/spreadsheetml/2006/main" count="218" uniqueCount="75">
  <si>
    <t>-</t>
  </si>
  <si>
    <t>ข้อมูล ณ วันที่ 31 สิงหาคม 2565</t>
  </si>
  <si>
    <t>โครงการสินเชื่อ</t>
  </si>
  <si>
    <r>
      <t>เงินทุนจัดสรรจาก
Green Bond</t>
    </r>
    <r>
      <rPr>
        <b/>
        <vertAlign val="superscript"/>
        <sz val="13"/>
        <color rgb="FF000000"/>
        <rFont val="TH SarabunPSK"/>
        <family val="2"/>
      </rPr>
      <t xml:space="preserve">1/
</t>
    </r>
    <r>
      <rPr>
        <b/>
        <sz val="13"/>
        <color rgb="FF000000"/>
        <rFont val="TH SarabunPSK"/>
        <family val="2"/>
      </rPr>
      <t>(ล้านบาท)</t>
    </r>
  </si>
  <si>
    <r>
      <t>สินเชื่อสะสมของโครงการ
(Cumulative Lending Amount)</t>
    </r>
    <r>
      <rPr>
        <b/>
        <vertAlign val="superscript"/>
        <sz val="13"/>
        <color rgb="FF000000"/>
        <rFont val="TH SarabunPSK"/>
        <family val="2"/>
      </rPr>
      <t>3/</t>
    </r>
  </si>
  <si>
    <t>สินเชื่อคงเหลือ
(Outstanding Balance)</t>
  </si>
  <si>
    <r>
      <t>เงินทุน Green Bond
รอการจัดสรร</t>
    </r>
    <r>
      <rPr>
        <b/>
        <vertAlign val="superscript"/>
        <sz val="13"/>
        <rFont val="TH SarabunPSK"/>
        <family val="2"/>
      </rPr>
      <t>2/</t>
    </r>
  </si>
  <si>
    <t>จำนวนสัญญา</t>
  </si>
  <si>
    <t>จำนวนเงิน
(ล้านบาท)</t>
  </si>
  <si>
    <t>(%)</t>
  </si>
  <si>
    <t>(ล้านบาท)</t>
  </si>
  <si>
    <t>1. โครงการสินเชื่อรักษ์ป่าไม้ ไทยยั่งยืน (Go Green : Forest Credit)</t>
  </si>
  <si>
    <t>2. โครงการส่งเสริมและสนับสนุนสินเชื่อสีเขียว (Green Credit)</t>
  </si>
  <si>
    <t xml:space="preserve">    2.1 การผลิตเกษตรอินทรีย์หรืออาหารปลอดภัย</t>
  </si>
  <si>
    <t xml:space="preserve">    2.2 การใช้พลังงานทางเลือก / พลังงานทดแทน / พลังงานสะอาด</t>
  </si>
  <si>
    <t xml:space="preserve">    2.3 การอนุรักษ์ทรัพยากรธรรมชาติและสิ่งแวดล้อม</t>
  </si>
  <si>
    <t>รวม</t>
  </si>
  <si>
    <t>ข้อมูล ณ วันที่ 30 พฤศจิกายน 2566</t>
  </si>
  <si>
    <t>ข้อมูล ณ วันที่ 31 สิงหาคม 2567</t>
  </si>
  <si>
    <t>ข้อมูลการจัดสรรเงินทุนจากแหล่งเงินทุนพันธบัตรเพื่ออนุรักษ์สิ่งแวดล้อมของ ธ.ก.ส. ปีบัญชี 2565</t>
  </si>
  <si>
    <t>ข้อมูลการจัดสรรเงินทุนจากแหล่งเงินทุนพันธบัตรเพื่ออนุรักษ์สิ่งแวดล้อมของ ธ.ก.ส. ปีบัญชี 2566</t>
  </si>
  <si>
    <t>ข้อมูลการจัดสรรเงินทุนจากแหล่งเงินทุนพันธบัตรเพื่ออนุรักษ์สิ่งแวดล้อมของ ธ.ก.ส. ปีบัญชี 2567</t>
  </si>
  <si>
    <r>
      <t>ผลการดำเนินงานตัวชี้วัดผลกระทบต่อสิ่งแวดล้อมของโครงการ</t>
    </r>
    <r>
      <rPr>
        <b/>
        <vertAlign val="superscript"/>
        <sz val="13"/>
        <color rgb="FF000000"/>
        <rFont val="TH SarabunPSK"/>
        <family val="2"/>
      </rPr>
      <t>2/</t>
    </r>
  </si>
  <si>
    <t>ยอดจ่ายสินเชื่อสะสมของโครงการ
(ล้านบาท)</t>
  </si>
  <si>
    <t>พื้นที่การผลิต (ไร่)</t>
  </si>
  <si>
    <t>จำนวนต้นไม้ (ต้น)</t>
  </si>
  <si>
    <r>
      <t>ปริมาณการกักเก็บคาร์บอน
(ตันคาร์บอนฯเทียบเท่า)</t>
    </r>
    <r>
      <rPr>
        <b/>
        <vertAlign val="superscript"/>
        <sz val="13"/>
        <color rgb="FF000000"/>
        <rFont val="TH SarabunPSK"/>
        <family val="2"/>
      </rPr>
      <t>1/</t>
    </r>
  </si>
  <si>
    <t>ปริมาณการผลิต (ตัน)</t>
  </si>
  <si>
    <t>ปริมาณการผลิตไฟฟ้า
(MW)</t>
  </si>
  <si>
    <t>จำนวนแปลงผลิต/โรงเรือน/โรงงาน</t>
  </si>
  <si>
    <t>1. โครงการสินเชื่อรักษ์ป่าไม้ ไทยยั่งยืน (Go Green : Forest Credit)</t>
  </si>
  <si>
    <t>ข้อมูลประโยชน์ด้านผลกระทบต่อสิ่งแวดล้อมของโครงการสินเชื่อเพื่ออนุรักษ์สิ่งแวดล้อม ธ.ก.ส. โดยใช้แหล่งเงินทุนพันธบัตรเพื่ออนุรักษ์สิ่งแวดล้อม ปีบัญชี 2565</t>
  </si>
  <si>
    <t>ข้อมูลประโยชน์ด้านผลกระทบต่อสิ่งแวดล้อมของโครงการสินเชื่อเพื่ออนุรักษ์สิ่งแวดล้อม ธ.ก.ส. โดยใช้แหล่งเงินทุนพันธบัตรเพื่ออนุรักษ์สิ่งแวดล้อม ปีบัญชี 2566</t>
  </si>
  <si>
    <t>ข้อมูลประโยชน์ด้านผลกระทบต่อสิ่งแวดล้อมของโครงการสินเชื่อเพื่ออนุรักษ์สิ่งแวดล้อม ธ.ก.ส. โดยใช้แหล่งเงินทุนพันธบัตรเพื่ออนุรักษ์สิ่งแวดล้อม ปีบัญชี 2567</t>
  </si>
  <si>
    <t>ข้อมูลโครงการสินเชื่อเพื่ออนุรักษ์สิ่งแวดล้อม ณ เดือนกันยายน 2568</t>
  </si>
  <si>
    <t>ชื่อโครงการ</t>
  </si>
  <si>
    <t>หมวดโครงการ</t>
  </si>
  <si>
    <t>ประเภทการอนุรักษ์สิ่งแวดล้อม</t>
  </si>
  <si>
    <t>วัตถุประสงค์ของโครงการ</t>
  </si>
  <si>
    <t>แหล่งเงินทุน</t>
  </si>
  <si>
    <t>ระยะเวลาโครงการ</t>
  </si>
  <si>
    <t>เป้าหมายของโครงการ</t>
  </si>
  <si>
    <t>สินเชื่อเพื่อความยั่งยืน</t>
  </si>
  <si>
    <t>กลุ่มพืช การเลี้ยงสัตว์ และธุรกิจที่เกี่ยวข้อง</t>
  </si>
  <si>
    <t>1. สนับสนุนการบริหารจัดการองค์กรและชุมชนภายใต้ ESG เพื่อมุ่งสู่ความเป็นกลางทางคาร์บอนและความ
หลากหลายทางชีวภาพ
2. เพื่อสนับสนุนสินเชื่อแก่เกษตรกรและผู้ประกอบธุรกิจทางการเกษตรภายใต้ระบบเกษตรพันธสัญญา
3. เพื่อยกระดับมาตรฐานคุณภาพและประสิทธิภาพการผลิต
4. เพื่อสนับสนุนการให้บริการทางการเงินของธนาคารอย่างครบวงจร</t>
  </si>
  <si>
    <t>ธ.ก.ส.</t>
  </si>
  <si>
    <t>1 เม.ย. 2565 - 31 มี.ค. 2572</t>
  </si>
  <si>
    <t>ส่งเสริมการบริหารจัดการองค์กรและ ชุมชนภายใต้ ESG เพื่อมุ่งสู่ความเป็นกลางทางคาร์บอนและความหลากหลายทางชีวภาพ</t>
  </si>
  <si>
    <t>ส่งเสริมและสนับสนุนสินเชื่อเพื่อเศรษฐกิจชีวภาพ (Bio Economy Credit)</t>
  </si>
  <si>
    <t>1. เพื่อส่งเสริมและสนับสนุนการนานวัตกรรมหรือเทคโนโลยีชีวภาพมาใช้เพื่อสร้างมูลค่าเพิ่มกับผลผลิต
2. เพื่อส่งเสริมและสนับสนุนให้เกษตรกร ผู้ประกอบการ ได้มีแหล่งเงินทุนในการประกอบอาชีพหรือเพิ่มศักยภาพการผลิต หรือขยายธุรกิจ เพื่อสร้างอาชีพให้มีรายได้ที่มั่นคง ยกระดับคุณภาพชีวิตของลูกค้า
3. เพิ่มขีดความสามารถในการแข่งขันทั้งภาคการเกษตรและนอกภาคการเกษตรของไทย</t>
  </si>
  <si>
    <t>1 ส.ค. 2566 - 31 มี.ค. 2571</t>
  </si>
  <si>
    <t>การพัฒนาที่ยั่งยืนและการประกาศเป้าหมายการลดการปล่อยก๊าซเรือนกระจกที่มุ่งสู่ความเป็นกลางทางคาร์บอน (Carbon Neutrality) ในปี ค.ศ. 2050 และตอบสนองต่อยุทธศาสตร์ชาติ 20 ปี ในประเด็นการสร้างความสามารถ
ในการแข่งขัน และการพัฒนาเศรษฐกิจฐานรากภายใต้โมเดลเศรษฐกิจ BCG</t>
  </si>
  <si>
    <t>ส่งเสริมและสนับสนุนสินเชื่อเพื่อเศรษฐกิจหมุนเวียน (Circular Economy Credit)</t>
  </si>
  <si>
    <t>2.1 เพื่อส่งเสริมและสนับสนุนการลดปริมาณของเสียให้น้อยลงหรือเท่ากับศูนย์ (Zero Waste)
โดยการนาทรัพยากรมาใช้ให้เกิดประโยชน์สูงสุดและคุ้มค่าที่สุด ตลอดจนการนาวัสดุกลับมาใช้ซ้า (Reuse) และแปรสภาพกลับมาใช้ใหม่ (Recycle)
2.2 เพื่อส่งเสริมและสนับสนุนการเพิ่มมูลค่าผลผลิต โดยการใช้ประโยชน์จากวัตถุดิบ และการนาวัสดุ เหลือทิ้ง มาสร้างเป็นผลิตภัณฑ์ต่าง ๆ หรือเพื่อสร้างมูลค่าเพิ่ม ซึ่งเป็นการช่วยลดขยะและผลกระทบต่อสิ่งแวดล้อม
2.3 เพื่อส่งเสริมและสนับสนุนให้เกษตรกร บุคคลทั่วไปมีแหล่งเงินทุนในการประกอบอาชีพ
หรือเพิ่มศักยภาพการผลิต หรือขยายธุรกิจ เพื่อสร้างอาชีพให้มีรายได้ที่มั่นคง ยกระดับคุณภาพชีวิตของลูกค้า
2.4 เพิ่มขีดความสามารถในการแข่งขันทั้งภาคการเกษตรและนอกภาคการเกษตรของไทย</t>
  </si>
  <si>
    <t>ตอบสนองต่อยุทธศาสตร์ชาติ 20 ปี ในประเด็น การสร้างความสามารถในการแข่งขัน และการพัฒนาเศรษฐกิจฐานรากภายใต้โมเดลเศรษฐกิจ BCG และในส่วน ของยุทธศาสตร์ในระดับโลก มีความสอดคล้องกับข้อตกลงระหว่างประเทศที่เกี่ยวข้องกับการเปลี่ยนแปลงสภาพภูมิอากาศ และเป้าหมายการพัฒนาที่ยั่งยืน (SDGs) รวมถึงสามารถสร้างผลกระทบต่อเศรษฐกิจและลูกค้าของ ธ.ก.ส. ส่วนใหญ่มีรายได้เพิ่มขึ้น และเป็นโครงการที่มีความยั่งยืน</t>
  </si>
  <si>
    <t>ส่งเสริมและสนับสนุนสินเชื่อสีเขียว (Green Credit) เงินทุน Green Bond</t>
  </si>
  <si>
    <t>1. เพื่อส่งเสริมและสนับสนุนการผลิตเกษตรอินทรีย์หรืออาหารปลอดภัย (Food Safety) หรือส่งเสริมการใช้พลังงานทางเลือกหรือพลังงานทดแทนหรือพลังงานสะอาด หรือส่งเสริมการอนุรักษ์ทรัพยากรธรรมชาติและสิ่งแวดล้อม รวมถึงการส่งเสริมศิลปวัฒนธรรมหรือวิถีชุมชน เพื่อเพิ่มรายได้และยกระดับคุณภาพชีวิตของลูกค้า
2. เพื่อส่งเสริมและสนับสนุนเงินทุนให้แก่ลูกค้าเพื่อเพิ่มศักยภาพการผลิต หรือขยายธุรกิจ และตอบสนองความต้องการของตลาดที่เน้นการดูแลสุขภาพและอนามัยและคืนคุณค่าสู่สังคม นาไปสู่ความมั่นคง มั่งคั่ง และยั่งยืน
3. เพิ่มขีดความสามารถในการแข่งขันทั้งภาคการเกษตรและนอกภาคการเกษตรของไทย</t>
  </si>
  <si>
    <t>Green Bond</t>
  </si>
  <si>
    <t>ส่งเสริมและสนับสนุนสินเชื่อสีเขียว (Green Credit) เงินทุนธนาคาร</t>
  </si>
  <si>
    <t>1 ม.ค. 2561 - 31 มี.ค. 2571</t>
  </si>
  <si>
    <t>โครงการสินเชื่อเพื่อเสริมสภาพคล่องฯ เกษตรกรชาวไร่อ้อยเพื่อลดฝุ่น PM2.5 ฯ</t>
  </si>
  <si>
    <t>กลุ่มพืช (อ้อย และอุตสาหกรรมอ้อย)</t>
  </si>
  <si>
    <t xml:space="preserve">1. เพื่อร่วมขับเคลื่อนการพัฒนาเศรษฐกิจชีวภาพ เศรษฐกิจหมุนเวียน และเศรษฐกิจสีเขียว
(Bio – Circular – Green Economy : BCG Model) สู่การพัฒนาที่ยั่งยืนตามที่คณะรัฐมนตรีในคราวประชุม
เมื่อวันที่ 19 มกราคม 2564 มีมติเห็นชอบให้เป็นวาระแห่งชาติ ตั้งแต่ปี 2564 เป็นต้นไป
2. เพื่อเป็นการน าข้อมูลงานวิจัยทางวิชาการ มาใช้อ้างอิงการสนับสนุนสินเชื่อให้มีความสอดคล้อง
และความเชื่อมโยงทางเศรษฐกิจภายใต้หลัก BCG Model อย่างเป็นรูปธรรม
3. เพื่อเป็นการสนับสนุนเกษตรกรชาวไร่อ้อย ให้สามารถรอคิวรถตัดอ้อยเพื่อท าการตัดอ้อยสดได้
โดยไม่ต้องท าการเผาอ้อย เพื่อลดปริมาณฝุ่นละอองขนาดเล็ก (PM 2.5) ในอากาศ ส่งผลต่อสภาพแวดล้อม
สุขภาพ และคุณภาพชีวิตที่ดีขึ้น
</t>
  </si>
  <si>
    <t>15 พ.ย. 2566 - 31 มี.ค. 2571</t>
  </si>
  <si>
    <t>ยการลดการปล่อยก๊าซเรือนกระจกที่มุ่งสู่ความเป็น กลางทางคาร์บอน (Carbon Neutrality) ในปี ค.ศ. 2050</t>
  </si>
  <si>
    <t>โครงการสินเชื่อเพื่อเกษตรกรรุ่นใหม่ (New Gen &amp; Young Smart Farmer)</t>
  </si>
  <si>
    <t xml:space="preserve">สินเชื่อเพื่อความยั่งยืน </t>
  </si>
  <si>
    <t>1. เพื่อสนับสนุนเงินทุนให้กับเกษตรกรรุ่นใหม่ในการประกอบอาชีพการเกษตรและธุรกิจเกี่ยวเนื่อง
ตลอดห่วงโซ่สินค้าเกษตร ที่มีการน าเครื่องจักร เทคโนโลยีหรือนวัตกรรมมาใช้เพื่อเพิ่มประสิทธิภาพการผลิต
สร้างมูลค่าเพิ่มสินค้าเกษตร (Value Added) รวมทั้งเพื่อลดต้นทุนการผลิต
2. เพื่อสนับสนุนให้เกษตรกรรุ่นใหม่เข้ามาทดแทนเกษตรกรผู้สูงอายุ ยกระดับเป็นผู้ประกอบการธุรกิจเกษตรรุ่นใหม่ เพื่อเพิ่มขีดความสามารถในการแข่งขัน</t>
  </si>
  <si>
    <t>1 ต.ค. 2567 - 31 มี.ค. 2572</t>
  </si>
  <si>
    <t>เพื่อใช้ในการพัฒนาคุณภาพผลผลิต ทางการเกษตร ให้ตอบสนองความต้องการของผู้บริโภคมากยิ่งขึ้น และด้วยสถานการณ์เกษตรกรผู้สูงอายุ มีสัดส่วนและแนวโน้มเพิ่มขึ้น ทำให้บางส่วนต้องพักหรือเลิกประกอบอาชีพเกษตรกรรม โดยให้ทายาทดำเนินกิจการต่อ</t>
  </si>
  <si>
    <t>โครงการสินเชื่อเพื่อเทคโนโลยีและเครื่องจักรกลการเกษตร (Smart Tech)</t>
  </si>
  <si>
    <t>1. ขับเคลื่อนแนวคิดการพัฒนาอย่างยั่งยืน หรือ ESG (Environmental, Social และ Governance) และตอบสนองต่อ
ยุทธศาสตร์ที่ 6 ส่งเสริมการบริหารจัดการองค์กรและชุมชนภายใต้ ESG เพื่อมุ่งสู่ความเป็นกลางทางคาร์บอนและความ
หลากหลายทางชีวภาพ
2. สนับสนุนการน าเทคโนโลยี นวัตกรรม หรือเครื่องจักรกลการเกษตรมาใช้เพื่อลดปัญหาหรือผลกระทบจากภัยธรรมชาติ
การเปลี่ยนแปลงสภาพภูมิอากาศ ปัญหาศัตรูพืช และการลดลงของแรงงานภาคการเกษตร
3. สนับสนุนการท าการเกษตรสมัยใหม่ เพื่อเพิ่มประสิทธิภาพการผลิต หรือสร้างมูลค่าเพิ่ม (Value Added) หรือลดต้นทุน
การผลิต
4. สนับสนุนการปรับเปลี่ยนการผลิต โดยการน าเทคโนโลยี นวัตกรรม หรือเครื่องจักรกลการเกษตรมาใช้ รวมทั้งการบริหาร
จัดการตลอดห่วงโซ่มูลค่าสินค้าเกษตรหรือธุรกิจที่เกี่ยวเนื่อง เพื่อตอบสนองความต้องการของตลาด เพิ่มขีดความสามารถในการ
แข่งขัน และเติบโตได้อย่างยั่งยืน</t>
  </si>
  <si>
    <t>16 มิ.ย. 2568 - 31 มี.ค. 2573</t>
  </si>
  <si>
    <t>เพื่อส่งเสริมและสนับสนุนให้
เกษตรกร บุคคลทั่วไป ได้มีแหล่งเงินทุนในการประกอบอาชีพ หรือเพิ่มศักยภาพการผลิต สร้างงาน สร้างอาชีพ
มีรายได้ที่มั่นคงเป็นการยกระดับคุณภาพชีวิต หรือขยายธุรกิจเพิ่มเติม</t>
  </si>
  <si>
    <t>สินเชื่อเพื่อส่งเสริมและพัฒนาระบบเกษตรพันธสัญญา (Contract Farming) 
ระยะที่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</si>
</sst>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87" formatCode="_-* #,##0_-;\-* #,##0_-;_-* &quot;-&quot;??_-;_-@_-"/>
  </numFmts>
  <fonts count="19" x14ac:knownFonts="1">
    <font>
      <sz val="11"/>
      <color theme="1"/>
      <name val="Tahoma"/>
      <family val="2"/>
      <charset val="222"/>
      <scheme val="minor"/>
    </font>
    <font>
      <sz val="11"/>
      <color theme="1"/>
      <name val="Tahoma"/>
      <family val="2"/>
      <charset val="222"/>
      <scheme val="minor"/>
    </font>
    <font>
      <b/>
      <sz val="16"/>
      <color theme="1"/>
      <name val="TH SarabunPSK"/>
      <family val="2"/>
    </font>
    <font>
      <sz val="16"/>
      <color theme="1"/>
      <name val="TH SarabunPSK"/>
      <family val="2"/>
    </font>
    <font>
      <sz val="16"/>
      <color rgb="FFFF0000"/>
      <name val="TH SarabunPSK"/>
      <family val="2"/>
    </font>
    <font>
      <sz val="11"/>
      <color indexed="8"/>
      <name val="Tahoma"/>
      <family val="2"/>
      <charset val="222"/>
    </font>
    <font>
      <b/>
      <sz val="13"/>
      <color rgb="FF000000"/>
      <name val="TH SarabunPSK"/>
      <family val="2"/>
    </font>
    <font>
      <b/>
      <vertAlign val="superscript"/>
      <sz val="13"/>
      <color rgb="FF000000"/>
      <name val="TH SarabunPSK"/>
      <family val="2"/>
    </font>
    <font>
      <b/>
      <sz val="13"/>
      <name val="TH SarabunPSK"/>
      <family val="2"/>
    </font>
    <font>
      <b/>
      <vertAlign val="superscript"/>
      <sz val="13"/>
      <name val="TH SarabunPSK"/>
      <family val="2"/>
    </font>
    <font>
      <b/>
      <sz val="13"/>
      <color rgb="FF333333"/>
      <name val="TH SarabunPSK"/>
      <family val="2"/>
    </font>
    <font>
      <sz val="13"/>
      <color rgb="FF333333"/>
      <name val="TH SarabunPSK"/>
      <family val="2"/>
    </font>
    <font>
      <sz val="13"/>
      <name val="TH SarabunPSK"/>
      <family val="2"/>
    </font>
    <font>
      <b/>
      <sz val="14"/>
      <color rgb="FF333333"/>
      <name val="TH SarabunPSK"/>
      <family val="2"/>
    </font>
    <font>
      <b/>
      <u val="doubleAccounting"/>
      <sz val="13"/>
      <color rgb="FF333333"/>
      <name val="TH SarabunPSK"/>
      <family val="2"/>
    </font>
    <font>
      <b/>
      <u val="doubleAccounting"/>
      <sz val="13"/>
      <name val="TH SarabunPSK"/>
      <family val="2"/>
    </font>
    <font>
      <sz val="13"/>
      <color rgb="FF000000"/>
      <name val="TH SarabunPSK"/>
      <family val="2"/>
    </font>
    <font>
      <sz val="11"/>
      <color theme="1"/>
      <name val="Tahoma"/>
      <family val="2"/>
      <scheme val="minor"/>
    </font>
    <font>
      <u/>
      <sz val="11"/>
      <color theme="10"/>
      <name val="Tahoma"/>
      <family val="2"/>
      <scheme val="minor"/>
    </font>
  </fonts>
  <fills count="7">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
      <patternFill patternType="solid">
        <fgColor rgb="FFF9F9F9"/>
        <bgColor indexed="64"/>
      </patternFill>
    </fill>
    <fill>
      <patternFill patternType="solid">
        <fgColor rgb="FFECF5E7"/>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0" fontId="5" fillId="0" borderId="0"/>
    <xf numFmtId="0" fontId="17" fillId="0" borderId="0"/>
    <xf numFmtId="0" fontId="18" fillId="0" borderId="0" applyNumberFormat="0" applyFill="0" applyBorder="0" applyAlignment="0" applyProtection="0"/>
  </cellStyleXfs>
  <cellXfs count="69">
    <xf numFmtId="0" fontId="0" fillId="0" borderId="0" xfId="0"/>
    <xf numFmtId="0" fontId="3" fillId="0" borderId="0" xfId="0" applyFont="1"/>
    <xf numFmtId="0" fontId="3" fillId="0" borderId="1" xfId="0" applyFont="1" applyBorder="1"/>
    <xf numFmtId="0" fontId="2" fillId="0" borderId="1" xfId="0" applyFont="1" applyBorder="1" applyAlignment="1">
      <alignment horizontal="center" vertical="center" wrapText="1"/>
    </xf>
    <xf numFmtId="0" fontId="3" fillId="2" borderId="2" xfId="0" applyFont="1" applyFill="1" applyBorder="1" applyAlignment="1">
      <alignment horizontal="left" vertical="center"/>
    </xf>
    <xf numFmtId="0" fontId="3" fillId="2" borderId="2" xfId="0" applyFont="1" applyFill="1" applyBorder="1" applyAlignment="1">
      <alignment vertical="center"/>
    </xf>
    <xf numFmtId="0" fontId="4" fillId="2" borderId="2" xfId="0" applyFont="1" applyFill="1" applyBorder="1" applyAlignment="1">
      <alignment vertical="center"/>
    </xf>
    <xf numFmtId="0" fontId="6" fillId="3" borderId="11" xfId="0" applyFont="1" applyFill="1" applyBorder="1" applyAlignment="1">
      <alignment horizontal="center" vertical="top" wrapText="1"/>
    </xf>
    <xf numFmtId="0" fontId="6" fillId="3" borderId="11" xfId="0" applyFont="1" applyFill="1" applyBorder="1" applyAlignment="1">
      <alignment horizontal="center" vertical="top"/>
    </xf>
    <xf numFmtId="0" fontId="8" fillId="3" borderId="11" xfId="0" applyFont="1" applyFill="1" applyBorder="1" applyAlignment="1">
      <alignment horizontal="center" vertical="top"/>
    </xf>
    <xf numFmtId="0" fontId="10" fillId="0" borderId="10" xfId="0" applyFont="1" applyBorder="1" applyAlignment="1">
      <alignment vertical="center"/>
    </xf>
    <xf numFmtId="43" fontId="11" fillId="0" borderId="12" xfId="1" applyFont="1" applyFill="1" applyBorder="1" applyAlignment="1">
      <alignment horizontal="right" vertical="center"/>
    </xf>
    <xf numFmtId="187" fontId="11" fillId="0" borderId="13" xfId="1" applyNumberFormat="1" applyFont="1" applyFill="1" applyBorder="1" applyAlignment="1">
      <alignment vertical="center" wrapText="1"/>
    </xf>
    <xf numFmtId="43" fontId="11" fillId="0" borderId="13" xfId="1" applyFont="1" applyFill="1" applyBorder="1" applyAlignment="1">
      <alignment vertical="center" wrapText="1"/>
    </xf>
    <xf numFmtId="43" fontId="12" fillId="0" borderId="14" xfId="1" applyFont="1" applyFill="1" applyBorder="1" applyAlignment="1">
      <alignment vertical="center" wrapText="1"/>
    </xf>
    <xf numFmtId="43" fontId="12" fillId="0" borderId="11" xfId="1" applyFont="1" applyFill="1" applyBorder="1" applyAlignment="1">
      <alignment vertical="center" wrapText="1"/>
    </xf>
    <xf numFmtId="0" fontId="10" fillId="4" borderId="10" xfId="0" applyFont="1" applyFill="1" applyBorder="1" applyAlignment="1">
      <alignment vertical="center"/>
    </xf>
    <xf numFmtId="43" fontId="11" fillId="4" borderId="14" xfId="1" applyFont="1" applyFill="1" applyBorder="1" applyAlignment="1">
      <alignment vertical="center" wrapText="1"/>
    </xf>
    <xf numFmtId="187" fontId="11" fillId="4" borderId="15" xfId="1" applyNumberFormat="1" applyFont="1" applyFill="1" applyBorder="1" applyAlignment="1">
      <alignment vertical="center" wrapText="1"/>
    </xf>
    <xf numFmtId="43" fontId="11" fillId="4" borderId="15" xfId="1" applyFont="1" applyFill="1" applyBorder="1" applyAlignment="1">
      <alignment vertical="center" wrapText="1"/>
    </xf>
    <xf numFmtId="43" fontId="12" fillId="4" borderId="15" xfId="1" applyFont="1" applyFill="1" applyBorder="1" applyAlignment="1">
      <alignment vertical="center" wrapText="1"/>
    </xf>
    <xf numFmtId="43" fontId="12" fillId="4" borderId="16" xfId="1" applyFont="1" applyFill="1" applyBorder="1" applyAlignment="1">
      <alignment vertical="center" wrapText="1"/>
    </xf>
    <xf numFmtId="0" fontId="11" fillId="0" borderId="10" xfId="0" applyFont="1" applyBorder="1" applyAlignment="1">
      <alignment vertical="center"/>
    </xf>
    <xf numFmtId="187" fontId="11" fillId="0" borderId="14" xfId="1" applyNumberFormat="1" applyFont="1" applyFill="1" applyBorder="1" applyAlignment="1">
      <alignment vertical="center" wrapText="1"/>
    </xf>
    <xf numFmtId="43" fontId="11" fillId="0" borderId="14" xfId="1" applyFont="1" applyFill="1" applyBorder="1" applyAlignment="1">
      <alignment vertical="center" wrapText="1"/>
    </xf>
    <xf numFmtId="0" fontId="11" fillId="4" borderId="10" xfId="0" applyFont="1" applyFill="1" applyBorder="1" applyAlignment="1">
      <alignment vertical="center"/>
    </xf>
    <xf numFmtId="43" fontId="11" fillId="4" borderId="12" xfId="1" applyFont="1" applyFill="1" applyBorder="1" applyAlignment="1">
      <alignment horizontal="right" vertical="center"/>
    </xf>
    <xf numFmtId="187" fontId="11" fillId="4" borderId="14" xfId="1" applyNumberFormat="1" applyFont="1" applyFill="1" applyBorder="1" applyAlignment="1">
      <alignment vertical="center" wrapText="1"/>
    </xf>
    <xf numFmtId="43" fontId="12" fillId="4" borderId="14" xfId="1" applyFont="1" applyFill="1" applyBorder="1" applyAlignment="1">
      <alignment vertical="center" wrapText="1"/>
    </xf>
    <xf numFmtId="43" fontId="12" fillId="4" borderId="11" xfId="1" applyFont="1" applyFill="1" applyBorder="1" applyAlignment="1">
      <alignment vertical="center" wrapText="1"/>
    </xf>
    <xf numFmtId="0" fontId="13" fillId="4" borderId="10" xfId="0" applyFont="1" applyFill="1" applyBorder="1" applyAlignment="1">
      <alignment horizontal="center" vertical="center"/>
    </xf>
    <xf numFmtId="43" fontId="14" fillId="4" borderId="12" xfId="1" applyFont="1" applyFill="1" applyBorder="1" applyAlignment="1">
      <alignment horizontal="right" vertical="center"/>
    </xf>
    <xf numFmtId="187" fontId="14" fillId="4" borderId="12" xfId="1" applyNumberFormat="1" applyFont="1" applyFill="1" applyBorder="1" applyAlignment="1">
      <alignment horizontal="right" vertical="center"/>
    </xf>
    <xf numFmtId="43" fontId="15" fillId="4" borderId="12" xfId="1" applyFont="1" applyFill="1" applyBorder="1" applyAlignment="1">
      <alignment horizontal="right" vertical="center"/>
    </xf>
    <xf numFmtId="0" fontId="6" fillId="3" borderId="12" xfId="0" applyFont="1" applyFill="1" applyBorder="1" applyAlignment="1">
      <alignment horizontal="center" vertical="top" wrapText="1"/>
    </xf>
    <xf numFmtId="0" fontId="6" fillId="0" borderId="10" xfId="0" applyFont="1" applyBorder="1" applyAlignment="1">
      <alignment vertical="center"/>
    </xf>
    <xf numFmtId="0" fontId="6" fillId="6" borderId="10" xfId="0" applyFont="1" applyFill="1" applyBorder="1" applyAlignment="1">
      <alignment vertical="center"/>
    </xf>
    <xf numFmtId="0" fontId="16" fillId="0" borderId="10" xfId="0" applyFont="1" applyBorder="1" applyAlignment="1">
      <alignment vertical="center"/>
    </xf>
    <xf numFmtId="0" fontId="16" fillId="6" borderId="10" xfId="0" applyFont="1" applyFill="1" applyBorder="1" applyAlignment="1">
      <alignment vertical="center"/>
    </xf>
    <xf numFmtId="0" fontId="6" fillId="6" borderId="10" xfId="0" applyFont="1" applyFill="1" applyBorder="1" applyAlignment="1">
      <alignment horizontal="center" vertical="center"/>
    </xf>
    <xf numFmtId="0" fontId="3" fillId="0" borderId="1" xfId="0" applyFont="1" applyBorder="1" applyAlignment="1">
      <alignment vertical="top" wrapText="1"/>
    </xf>
    <xf numFmtId="0" fontId="3" fillId="0" borderId="1" xfId="0" applyFont="1" applyBorder="1" applyAlignment="1">
      <alignment vertical="top"/>
    </xf>
    <xf numFmtId="0" fontId="3" fillId="0" borderId="1" xfId="0" applyFont="1" applyBorder="1" applyAlignment="1">
      <alignment horizontal="left" vertical="top" wrapText="1"/>
    </xf>
    <xf numFmtId="43" fontId="11" fillId="5" borderId="13" xfId="1" applyFont="1" applyFill="1" applyBorder="1" applyAlignment="1">
      <alignment horizontal="right" vertical="center" wrapText="1"/>
    </xf>
    <xf numFmtId="187" fontId="11" fillId="5" borderId="13" xfId="1" applyNumberFormat="1" applyFont="1" applyFill="1" applyBorder="1" applyAlignment="1">
      <alignment horizontal="right" vertical="center" wrapText="1"/>
    </xf>
    <xf numFmtId="187" fontId="11" fillId="5" borderId="11" xfId="1" applyNumberFormat="1" applyFont="1" applyFill="1" applyBorder="1" applyAlignment="1">
      <alignment horizontal="right" vertical="center" wrapText="1"/>
    </xf>
    <xf numFmtId="43" fontId="11" fillId="6" borderId="13" xfId="1" applyFont="1" applyFill="1" applyBorder="1" applyAlignment="1">
      <alignment horizontal="right" vertical="center" wrapText="1"/>
    </xf>
    <xf numFmtId="187" fontId="11" fillId="6" borderId="13" xfId="1" applyNumberFormat="1" applyFont="1" applyFill="1" applyBorder="1" applyAlignment="1">
      <alignment horizontal="right" vertical="center" wrapText="1"/>
    </xf>
    <xf numFmtId="187" fontId="11" fillId="6" borderId="10" xfId="1" applyNumberFormat="1" applyFont="1" applyFill="1" applyBorder="1" applyAlignment="1">
      <alignment horizontal="right" vertical="center" wrapText="1"/>
    </xf>
    <xf numFmtId="187" fontId="11" fillId="5" borderId="10" xfId="1" applyNumberFormat="1" applyFont="1" applyFill="1" applyBorder="1" applyAlignment="1">
      <alignment horizontal="right" vertical="center" wrapText="1"/>
    </xf>
    <xf numFmtId="0" fontId="3" fillId="0" borderId="1" xfId="0" applyFont="1" applyBorder="1" applyAlignment="1">
      <alignment horizontal="center" vertical="top"/>
    </xf>
    <xf numFmtId="0" fontId="2" fillId="2" borderId="0" xfId="0" applyFont="1" applyFill="1" applyAlignment="1">
      <alignment horizontal="center"/>
    </xf>
    <xf numFmtId="0" fontId="6" fillId="3" borderId="3" xfId="0" applyFont="1" applyFill="1" applyBorder="1" applyAlignment="1">
      <alignment horizontal="center" vertical="top"/>
    </xf>
    <xf numFmtId="0" fontId="6" fillId="3" borderId="10" xfId="0" applyFont="1" applyFill="1" applyBorder="1" applyAlignment="1">
      <alignment horizontal="center" vertical="top"/>
    </xf>
    <xf numFmtId="0" fontId="6" fillId="3" borderId="3" xfId="0" applyFont="1" applyFill="1" applyBorder="1" applyAlignment="1">
      <alignment horizontal="center" vertical="top" wrapText="1"/>
    </xf>
    <xf numFmtId="0" fontId="6" fillId="3" borderId="10" xfId="0" applyFont="1" applyFill="1" applyBorder="1" applyAlignment="1">
      <alignment horizontal="center" vertical="top" wrapText="1"/>
    </xf>
    <xf numFmtId="0" fontId="6" fillId="3" borderId="4" xfId="0" applyFont="1" applyFill="1" applyBorder="1" applyAlignment="1">
      <alignment horizontal="center" vertical="top" wrapText="1"/>
    </xf>
    <xf numFmtId="0" fontId="6" fillId="3" borderId="0" xfId="0" applyFont="1" applyFill="1" applyAlignment="1">
      <alignment horizontal="center" vertical="top" wrapText="1"/>
    </xf>
    <xf numFmtId="0" fontId="6" fillId="3" borderId="5" xfId="0" applyFont="1" applyFill="1" applyBorder="1" applyAlignment="1">
      <alignment horizontal="center" vertical="top" wrapText="1"/>
    </xf>
    <xf numFmtId="0" fontId="6" fillId="3" borderId="6" xfId="0" applyFont="1" applyFill="1" applyBorder="1" applyAlignment="1">
      <alignment horizontal="center" vertical="top" wrapText="1"/>
    </xf>
    <xf numFmtId="0" fontId="6" fillId="3" borderId="7" xfId="0" applyFont="1" applyFill="1" applyBorder="1" applyAlignment="1">
      <alignment horizontal="center" vertical="top" wrapText="1"/>
    </xf>
    <xf numFmtId="0" fontId="6" fillId="3" borderId="8"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3" borderId="8" xfId="0" applyFont="1" applyFill="1" applyBorder="1" applyAlignment="1">
      <alignment horizontal="center" vertical="top" wrapText="1"/>
    </xf>
    <xf numFmtId="0" fontId="0" fillId="0" borderId="0" xfId="0" applyAlignment="1">
      <alignment horizontal="center"/>
    </xf>
    <xf numFmtId="0" fontId="6" fillId="3" borderId="14" xfId="0" applyFont="1" applyFill="1" applyBorder="1" applyAlignment="1">
      <alignment horizontal="center" vertical="top"/>
    </xf>
    <xf numFmtId="0" fontId="6" fillId="3" borderId="15" xfId="0" applyFont="1" applyFill="1" applyBorder="1" applyAlignment="1">
      <alignment horizontal="center" vertical="top"/>
    </xf>
    <xf numFmtId="0" fontId="6" fillId="3" borderId="16" xfId="0" applyFont="1" applyFill="1" applyBorder="1" applyAlignment="1">
      <alignment horizontal="center" vertical="top"/>
    </xf>
    <xf numFmtId="0" fontId="2" fillId="0" borderId="0" xfId="0" applyFont="1" applyAlignment="1">
      <alignment horizontal="center"/>
    </xf>
  </cellXfs>
  <cellStyles count="5">
    <cellStyle name="Comma" xfId="1" builtinId="3"/>
    <cellStyle name="Hyperlink 2" xfId="4" xr:uid="{4D151C83-6391-47FD-903D-F775581A5753}"/>
    <cellStyle name="Normal" xfId="0" builtinId="0"/>
    <cellStyle name="Normal 2" xfId="3" xr:uid="{6443A02D-F581-4BF1-AA0C-099BFF132817}"/>
    <cellStyle name="Normal 6" xfId="2" xr:uid="{EB9BA974-DF0F-4D76-9D0B-F517A87910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B8764-96E7-4A5E-99F0-B60C65B3AE47}">
  <dimension ref="A1:J10"/>
  <sheetViews>
    <sheetView view="pageBreakPreview" zoomScale="60" zoomScaleNormal="100" workbookViewId="0">
      <selection sqref="A1:J1"/>
    </sheetView>
  </sheetViews>
  <sheetFormatPr defaultRowHeight="14.25" x14ac:dyDescent="0.2"/>
  <sheetData>
    <row r="1" spans="1:10" ht="21" x14ac:dyDescent="0.35">
      <c r="A1" s="51" t="s">
        <v>19</v>
      </c>
      <c r="B1" s="51"/>
      <c r="C1" s="51"/>
      <c r="D1" s="51"/>
      <c r="E1" s="51"/>
      <c r="F1" s="51"/>
      <c r="G1" s="51"/>
      <c r="H1" s="51"/>
      <c r="I1" s="51"/>
      <c r="J1" s="51"/>
    </row>
    <row r="2" spans="1:10" ht="21.75" thickBot="1" x14ac:dyDescent="0.25">
      <c r="A2" s="4" t="s">
        <v>1</v>
      </c>
      <c r="B2" s="5"/>
      <c r="C2" s="5"/>
      <c r="D2" s="5"/>
      <c r="E2" s="5"/>
      <c r="F2" s="5"/>
      <c r="G2" s="5"/>
      <c r="H2" s="5"/>
      <c r="I2" s="6"/>
      <c r="J2" s="6"/>
    </row>
    <row r="3" spans="1:10" ht="18" thickBot="1" x14ac:dyDescent="0.25">
      <c r="A3" s="52" t="s">
        <v>2</v>
      </c>
      <c r="B3" s="54" t="s">
        <v>3</v>
      </c>
      <c r="C3" s="56" t="s">
        <v>4</v>
      </c>
      <c r="D3" s="57"/>
      <c r="E3" s="58"/>
      <c r="F3" s="59" t="s">
        <v>5</v>
      </c>
      <c r="G3" s="60"/>
      <c r="H3" s="61"/>
      <c r="I3" s="62" t="s">
        <v>6</v>
      </c>
      <c r="J3" s="63"/>
    </row>
    <row r="4" spans="1:10" ht="35.25" thickBot="1" x14ac:dyDescent="0.25">
      <c r="A4" s="53"/>
      <c r="B4" s="55"/>
      <c r="C4" s="7" t="s">
        <v>7</v>
      </c>
      <c r="D4" s="7" t="s">
        <v>8</v>
      </c>
      <c r="E4" s="7" t="s">
        <v>9</v>
      </c>
      <c r="F4" s="7" t="s">
        <v>7</v>
      </c>
      <c r="G4" s="7" t="s">
        <v>8</v>
      </c>
      <c r="H4" s="8" t="s">
        <v>9</v>
      </c>
      <c r="I4" s="9" t="s">
        <v>10</v>
      </c>
      <c r="J4" s="9" t="s">
        <v>9</v>
      </c>
    </row>
    <row r="5" spans="1:10" ht="18" thickBot="1" x14ac:dyDescent="0.25">
      <c r="A5" s="10" t="s">
        <v>11</v>
      </c>
      <c r="B5" s="11">
        <v>400</v>
      </c>
      <c r="C5" s="12">
        <v>1226</v>
      </c>
      <c r="D5" s="13">
        <v>315.70999999999998</v>
      </c>
      <c r="E5" s="13">
        <f>ROUND(D5*100/B5,2)</f>
        <v>78.930000000000007</v>
      </c>
      <c r="F5" s="12">
        <v>1057</v>
      </c>
      <c r="G5" s="13">
        <v>283.88</v>
      </c>
      <c r="H5" s="13">
        <f>ROUND(G5*100/B5,2)</f>
        <v>70.97</v>
      </c>
      <c r="I5" s="14">
        <f t="shared" ref="I5:I10" si="0">+B5-G5</f>
        <v>116.12</v>
      </c>
      <c r="J5" s="15">
        <f>ROUND(I5*100/B5,2)</f>
        <v>29.03</v>
      </c>
    </row>
    <row r="6" spans="1:10" ht="18" thickBot="1" x14ac:dyDescent="0.25">
      <c r="A6" s="16" t="s">
        <v>12</v>
      </c>
      <c r="B6" s="17"/>
      <c r="C6" s="18"/>
      <c r="D6" s="19"/>
      <c r="E6" s="19"/>
      <c r="F6" s="18"/>
      <c r="G6" s="19"/>
      <c r="H6" s="19"/>
      <c r="I6" s="20"/>
      <c r="J6" s="21"/>
    </row>
    <row r="7" spans="1:10" ht="18" thickBot="1" x14ac:dyDescent="0.25">
      <c r="A7" s="22" t="s">
        <v>13</v>
      </c>
      <c r="B7" s="11">
        <v>4400</v>
      </c>
      <c r="C7" s="23">
        <v>5173</v>
      </c>
      <c r="D7" s="24">
        <v>6358.39</v>
      </c>
      <c r="E7" s="24">
        <f>ROUND(D7*100/B7,2)</f>
        <v>144.51</v>
      </c>
      <c r="F7" s="23">
        <v>4140</v>
      </c>
      <c r="G7" s="24">
        <v>4037.98</v>
      </c>
      <c r="H7" s="24">
        <f>ROUND(G7*100/B7,2)</f>
        <v>91.77</v>
      </c>
      <c r="I7" s="14">
        <f t="shared" si="0"/>
        <v>362.02</v>
      </c>
      <c r="J7" s="15">
        <f>ROUND(I7*100/B7,2)</f>
        <v>8.23</v>
      </c>
    </row>
    <row r="8" spans="1:10" ht="18" thickBot="1" x14ac:dyDescent="0.25">
      <c r="A8" s="25" t="s">
        <v>14</v>
      </c>
      <c r="B8" s="26">
        <v>650</v>
      </c>
      <c r="C8" s="27">
        <v>1802</v>
      </c>
      <c r="D8" s="17">
        <v>636.42999999999995</v>
      </c>
      <c r="E8" s="17">
        <f>ROUND(D8*100/B8,2)</f>
        <v>97.91</v>
      </c>
      <c r="F8" s="27">
        <v>1717</v>
      </c>
      <c r="G8" s="17">
        <v>593.96</v>
      </c>
      <c r="H8" s="17">
        <f>ROUND(G8*100/B8,2)</f>
        <v>91.38</v>
      </c>
      <c r="I8" s="28">
        <f t="shared" si="0"/>
        <v>56.039999999999964</v>
      </c>
      <c r="J8" s="29">
        <f>ROUND(I8*100/B8,2)</f>
        <v>8.6199999999999992</v>
      </c>
    </row>
    <row r="9" spans="1:10" ht="18" thickBot="1" x14ac:dyDescent="0.25">
      <c r="A9" s="22" t="s">
        <v>15</v>
      </c>
      <c r="B9" s="11">
        <v>550</v>
      </c>
      <c r="C9" s="23">
        <v>973</v>
      </c>
      <c r="D9" s="24">
        <v>632.61</v>
      </c>
      <c r="E9" s="24">
        <f>ROUND(D9*100/B9,2)</f>
        <v>115.02</v>
      </c>
      <c r="F9" s="23">
        <v>761</v>
      </c>
      <c r="G9" s="24">
        <v>447.21</v>
      </c>
      <c r="H9" s="24">
        <f>ROUND(G9*100/B9,2)</f>
        <v>81.31</v>
      </c>
      <c r="I9" s="14">
        <f t="shared" si="0"/>
        <v>102.79000000000002</v>
      </c>
      <c r="J9" s="15">
        <f>ROUND(I9*100/B9,2)</f>
        <v>18.690000000000001</v>
      </c>
    </row>
    <row r="10" spans="1:10" ht="20.25" thickBot="1" x14ac:dyDescent="0.25">
      <c r="A10" s="30" t="s">
        <v>16</v>
      </c>
      <c r="B10" s="31">
        <v>6000</v>
      </c>
      <c r="C10" s="32">
        <f>C5+C7+C8+C9</f>
        <v>9174</v>
      </c>
      <c r="D10" s="31">
        <f>D5+D7+D8+D9</f>
        <v>7943.14</v>
      </c>
      <c r="E10" s="31">
        <f>+D10*100/B10</f>
        <v>132.38566666666668</v>
      </c>
      <c r="F10" s="32">
        <f>F5+F7+F8+F9</f>
        <v>7675</v>
      </c>
      <c r="G10" s="31">
        <f>G5+G7+G8+G9</f>
        <v>5363.03</v>
      </c>
      <c r="H10" s="31">
        <f>ROUND(G10*100/B10,2)</f>
        <v>89.38</v>
      </c>
      <c r="I10" s="33">
        <f t="shared" si="0"/>
        <v>636.97000000000025</v>
      </c>
      <c r="J10" s="33">
        <f>ROUND(I10*100/B10,2)</f>
        <v>10.62</v>
      </c>
    </row>
  </sheetData>
  <mergeCells count="6">
    <mergeCell ref="A1:J1"/>
    <mergeCell ref="A3:A4"/>
    <mergeCell ref="B3:B4"/>
    <mergeCell ref="C3:E3"/>
    <mergeCell ref="F3:H3"/>
    <mergeCell ref="I3:J3"/>
  </mergeCells>
  <pageMargins left="0.7" right="0.7" top="0.75" bottom="0.75" header="0.3" footer="0.3"/>
  <pageSetup paperSize="9" scale="91"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A7D1B-9ADD-4F69-A2EE-077723FEA0E4}">
  <dimension ref="A1:J11"/>
  <sheetViews>
    <sheetView view="pageBreakPreview" zoomScale="60" zoomScaleNormal="100" workbookViewId="0">
      <selection activeCell="G18" sqref="G18"/>
    </sheetView>
  </sheetViews>
  <sheetFormatPr defaultRowHeight="14.25" x14ac:dyDescent="0.2"/>
  <sheetData>
    <row r="1" spans="1:10" x14ac:dyDescent="0.2">
      <c r="A1" s="64" t="s">
        <v>20</v>
      </c>
      <c r="B1" s="64"/>
      <c r="C1" s="64"/>
      <c r="D1" s="64"/>
      <c r="E1" s="64"/>
      <c r="F1" s="64"/>
      <c r="G1" s="64"/>
      <c r="H1" s="64"/>
      <c r="I1" s="64"/>
      <c r="J1" s="64"/>
    </row>
    <row r="3" spans="1:10" ht="21.75" thickBot="1" x14ac:dyDescent="0.25">
      <c r="A3" s="4" t="s">
        <v>17</v>
      </c>
      <c r="B3" s="5"/>
      <c r="C3" s="5"/>
      <c r="D3" s="5"/>
      <c r="E3" s="5"/>
      <c r="F3" s="5"/>
      <c r="G3" s="5"/>
      <c r="H3" s="5"/>
      <c r="I3" s="6"/>
      <c r="J3" s="6"/>
    </row>
    <row r="4" spans="1:10" ht="18" thickBot="1" x14ac:dyDescent="0.25">
      <c r="A4" s="52" t="s">
        <v>2</v>
      </c>
      <c r="B4" s="54" t="s">
        <v>3</v>
      </c>
      <c r="C4" s="56" t="s">
        <v>4</v>
      </c>
      <c r="D4" s="57"/>
      <c r="E4" s="58"/>
      <c r="F4" s="59" t="s">
        <v>5</v>
      </c>
      <c r="G4" s="60"/>
      <c r="H4" s="61"/>
      <c r="I4" s="62" t="s">
        <v>6</v>
      </c>
      <c r="J4" s="63"/>
    </row>
    <row r="5" spans="1:10" ht="35.25" thickBot="1" x14ac:dyDescent="0.25">
      <c r="A5" s="53"/>
      <c r="B5" s="55"/>
      <c r="C5" s="7" t="s">
        <v>7</v>
      </c>
      <c r="D5" s="7" t="s">
        <v>8</v>
      </c>
      <c r="E5" s="7" t="s">
        <v>9</v>
      </c>
      <c r="F5" s="7" t="s">
        <v>7</v>
      </c>
      <c r="G5" s="7" t="s">
        <v>8</v>
      </c>
      <c r="H5" s="8" t="s">
        <v>9</v>
      </c>
      <c r="I5" s="9" t="s">
        <v>10</v>
      </c>
      <c r="J5" s="9" t="s">
        <v>9</v>
      </c>
    </row>
    <row r="6" spans="1:10" ht="18" thickBot="1" x14ac:dyDescent="0.25">
      <c r="A6" s="10" t="s">
        <v>11</v>
      </c>
      <c r="B6" s="11">
        <v>400</v>
      </c>
      <c r="C6" s="12">
        <v>1228</v>
      </c>
      <c r="D6" s="13">
        <v>303.8</v>
      </c>
      <c r="E6" s="13">
        <f>ROUND(D6*100/B6,2)</f>
        <v>75.95</v>
      </c>
      <c r="F6" s="12">
        <v>849</v>
      </c>
      <c r="G6" s="13">
        <v>228.53</v>
      </c>
      <c r="H6" s="13">
        <f>ROUND(G6*100/B6,2)</f>
        <v>57.13</v>
      </c>
      <c r="I6" s="14">
        <f t="shared" ref="I6" si="0">+B6-G6</f>
        <v>171.47</v>
      </c>
      <c r="J6" s="15">
        <f>ROUND(I6*100/B6,2)</f>
        <v>42.87</v>
      </c>
    </row>
    <row r="7" spans="1:10" ht="18" thickBot="1" x14ac:dyDescent="0.25">
      <c r="A7" s="16" t="s">
        <v>12</v>
      </c>
      <c r="B7" s="17"/>
      <c r="C7" s="18"/>
      <c r="D7" s="19"/>
      <c r="E7" s="19"/>
      <c r="F7" s="18"/>
      <c r="G7" s="19"/>
      <c r="H7" s="19"/>
      <c r="I7" s="20"/>
      <c r="J7" s="21"/>
    </row>
    <row r="8" spans="1:10" ht="18" thickBot="1" x14ac:dyDescent="0.25">
      <c r="A8" s="22" t="s">
        <v>13</v>
      </c>
      <c r="B8" s="11">
        <v>4400</v>
      </c>
      <c r="C8" s="23">
        <v>6040</v>
      </c>
      <c r="D8" s="24">
        <v>9712.6</v>
      </c>
      <c r="E8" s="24">
        <f>ROUND(D8*100/B8,2)</f>
        <v>220.74</v>
      </c>
      <c r="F8" s="23">
        <v>3259</v>
      </c>
      <c r="G8" s="24">
        <v>4000.32</v>
      </c>
      <c r="H8" s="24">
        <f>ROUND(G8*100/B8,2)</f>
        <v>90.92</v>
      </c>
      <c r="I8" s="14">
        <f t="shared" ref="I8:I11" si="1">+B8-G8</f>
        <v>399.67999999999984</v>
      </c>
      <c r="J8" s="15">
        <f>ROUND(I8*100/B8,2)</f>
        <v>9.08</v>
      </c>
    </row>
    <row r="9" spans="1:10" ht="18" thickBot="1" x14ac:dyDescent="0.25">
      <c r="A9" s="25" t="s">
        <v>14</v>
      </c>
      <c r="B9" s="26">
        <v>650</v>
      </c>
      <c r="C9" s="27">
        <v>1893</v>
      </c>
      <c r="D9" s="17">
        <v>766.22</v>
      </c>
      <c r="E9" s="17">
        <f>ROUND(D9*100/B9,2)</f>
        <v>117.88</v>
      </c>
      <c r="F9" s="27">
        <v>1381</v>
      </c>
      <c r="G9" s="17">
        <v>425.44</v>
      </c>
      <c r="H9" s="17">
        <f>ROUND(G9*100/B9,2)</f>
        <v>65.45</v>
      </c>
      <c r="I9" s="28">
        <f t="shared" si="1"/>
        <v>224.56</v>
      </c>
      <c r="J9" s="29">
        <f>ROUND(I9*100/B9,2)</f>
        <v>34.549999999999997</v>
      </c>
    </row>
    <row r="10" spans="1:10" ht="18" thickBot="1" x14ac:dyDescent="0.25">
      <c r="A10" s="22" t="s">
        <v>15</v>
      </c>
      <c r="B10" s="11">
        <v>550</v>
      </c>
      <c r="C10" s="23">
        <v>1087</v>
      </c>
      <c r="D10" s="24">
        <v>1110.01</v>
      </c>
      <c r="E10" s="24">
        <f>ROUND(D10*100/B10,2)</f>
        <v>201.82</v>
      </c>
      <c r="F10" s="23">
        <v>451</v>
      </c>
      <c r="G10" s="24">
        <v>323.33</v>
      </c>
      <c r="H10" s="24">
        <f>ROUND(G10*100/B10,2)</f>
        <v>58.79</v>
      </c>
      <c r="I10" s="14">
        <f t="shared" si="1"/>
        <v>226.67000000000002</v>
      </c>
      <c r="J10" s="15">
        <f>ROUND(I10*100/B10,2)</f>
        <v>41.21</v>
      </c>
    </row>
    <row r="11" spans="1:10" ht="20.25" thickBot="1" x14ac:dyDescent="0.25">
      <c r="A11" s="30" t="s">
        <v>16</v>
      </c>
      <c r="B11" s="31">
        <v>6000</v>
      </c>
      <c r="C11" s="32">
        <f>C6+C8+C9+C10</f>
        <v>10248</v>
      </c>
      <c r="D11" s="31">
        <f>D6+D8+D9+D10</f>
        <v>11892.63</v>
      </c>
      <c r="E11" s="31">
        <f>+D11*100/B11</f>
        <v>198.2105</v>
      </c>
      <c r="F11" s="32">
        <f>F6+F8+F9+F10</f>
        <v>5940</v>
      </c>
      <c r="G11" s="31">
        <f>G6+G8+G9+G10</f>
        <v>4977.62</v>
      </c>
      <c r="H11" s="31">
        <f>ROUND(G11*100/B11,2)</f>
        <v>82.96</v>
      </c>
      <c r="I11" s="33">
        <f t="shared" si="1"/>
        <v>1022.3800000000001</v>
      </c>
      <c r="J11" s="33">
        <f>ROUND(I11*100/B11,2)</f>
        <v>17.04</v>
      </c>
    </row>
  </sheetData>
  <mergeCells count="6">
    <mergeCell ref="A1:J1"/>
    <mergeCell ref="A4:A5"/>
    <mergeCell ref="B4:B5"/>
    <mergeCell ref="C4:E4"/>
    <mergeCell ref="F4:H4"/>
    <mergeCell ref="I4:J4"/>
  </mergeCells>
  <pageMargins left="0.7" right="0.7" top="0.75" bottom="0.75" header="0.3" footer="0.3"/>
  <pageSetup paperSize="9" scale="91"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A6348-3421-4D0E-B8D6-33F242FAE00E}">
  <dimension ref="A1:J11"/>
  <sheetViews>
    <sheetView view="pageBreakPreview" zoomScale="60" zoomScaleNormal="100" workbookViewId="0">
      <selection activeCell="D23" sqref="D23"/>
    </sheetView>
  </sheetViews>
  <sheetFormatPr defaultRowHeight="14.25" x14ac:dyDescent="0.2"/>
  <sheetData>
    <row r="1" spans="1:10" x14ac:dyDescent="0.2">
      <c r="A1" s="64" t="s">
        <v>21</v>
      </c>
      <c r="B1" s="64"/>
      <c r="C1" s="64"/>
      <c r="D1" s="64"/>
      <c r="E1" s="64"/>
      <c r="F1" s="64"/>
      <c r="G1" s="64"/>
      <c r="H1" s="64"/>
      <c r="I1" s="64"/>
    </row>
    <row r="3" spans="1:10" ht="21.75" thickBot="1" x14ac:dyDescent="0.25">
      <c r="A3" s="4" t="s">
        <v>18</v>
      </c>
      <c r="B3" s="5"/>
      <c r="C3" s="5"/>
      <c r="D3" s="5"/>
      <c r="E3" s="5"/>
      <c r="F3" s="5"/>
      <c r="G3" s="5"/>
      <c r="H3" s="5"/>
      <c r="I3" s="6"/>
      <c r="J3" s="6"/>
    </row>
    <row r="4" spans="1:10" ht="18" thickBot="1" x14ac:dyDescent="0.25">
      <c r="A4" s="52" t="s">
        <v>2</v>
      </c>
      <c r="B4" s="54" t="s">
        <v>3</v>
      </c>
      <c r="C4" s="56" t="s">
        <v>4</v>
      </c>
      <c r="D4" s="57"/>
      <c r="E4" s="58"/>
      <c r="F4" s="59" t="s">
        <v>5</v>
      </c>
      <c r="G4" s="60"/>
      <c r="H4" s="61"/>
      <c r="I4" s="62" t="s">
        <v>6</v>
      </c>
      <c r="J4" s="63"/>
    </row>
    <row r="5" spans="1:10" ht="35.25" thickBot="1" x14ac:dyDescent="0.25">
      <c r="A5" s="53"/>
      <c r="B5" s="55"/>
      <c r="C5" s="7" t="s">
        <v>7</v>
      </c>
      <c r="D5" s="7" t="s">
        <v>8</v>
      </c>
      <c r="E5" s="7" t="s">
        <v>9</v>
      </c>
      <c r="F5" s="7" t="s">
        <v>7</v>
      </c>
      <c r="G5" s="7" t="s">
        <v>8</v>
      </c>
      <c r="H5" s="8" t="s">
        <v>9</v>
      </c>
      <c r="I5" s="9" t="s">
        <v>10</v>
      </c>
      <c r="J5" s="9" t="s">
        <v>9</v>
      </c>
    </row>
    <row r="6" spans="1:10" ht="18" thickBot="1" x14ac:dyDescent="0.25">
      <c r="A6" s="10" t="s">
        <v>11</v>
      </c>
      <c r="B6" s="11">
        <v>400</v>
      </c>
      <c r="C6" s="12">
        <v>1231</v>
      </c>
      <c r="D6" s="13">
        <v>290.35000000000002</v>
      </c>
      <c r="E6" s="13">
        <f>ROUND(D6*100/B6,2)</f>
        <v>72.59</v>
      </c>
      <c r="F6" s="12">
        <v>735</v>
      </c>
      <c r="G6" s="13">
        <v>190.32</v>
      </c>
      <c r="H6" s="13">
        <f>ROUND(G6*100/B6,2)</f>
        <v>47.58</v>
      </c>
      <c r="I6" s="14">
        <f t="shared" ref="I6" si="0">+B6-G6</f>
        <v>209.68</v>
      </c>
      <c r="J6" s="15">
        <f>ROUND(I6*100/B6,2)</f>
        <v>52.42</v>
      </c>
    </row>
    <row r="7" spans="1:10" ht="18" thickBot="1" x14ac:dyDescent="0.25">
      <c r="A7" s="16" t="s">
        <v>12</v>
      </c>
      <c r="B7" s="17"/>
      <c r="C7" s="18"/>
      <c r="D7" s="19"/>
      <c r="E7" s="19"/>
      <c r="F7" s="18"/>
      <c r="G7" s="19"/>
      <c r="H7" s="19"/>
      <c r="I7" s="20"/>
      <c r="J7" s="21"/>
    </row>
    <row r="8" spans="1:10" ht="18" thickBot="1" x14ac:dyDescent="0.25">
      <c r="A8" s="22" t="s">
        <v>13</v>
      </c>
      <c r="B8" s="11">
        <v>4400</v>
      </c>
      <c r="C8" s="23">
        <v>6290</v>
      </c>
      <c r="D8" s="24">
        <v>10785.89</v>
      </c>
      <c r="E8" s="24">
        <f>ROUND(D8*100/B8,2)</f>
        <v>245.13</v>
      </c>
      <c r="F8" s="23">
        <v>2787</v>
      </c>
      <c r="G8" s="24">
        <v>3309.13</v>
      </c>
      <c r="H8" s="24">
        <f>ROUND(G8*100/B8,2)</f>
        <v>75.209999999999994</v>
      </c>
      <c r="I8" s="14">
        <f t="shared" ref="I8:I11" si="1">+B8-G8</f>
        <v>1090.8699999999999</v>
      </c>
      <c r="J8" s="15">
        <f>ROUND(I8*100/B8,2)</f>
        <v>24.79</v>
      </c>
    </row>
    <row r="9" spans="1:10" ht="18" thickBot="1" x14ac:dyDescent="0.25">
      <c r="A9" s="25" t="s">
        <v>14</v>
      </c>
      <c r="B9" s="26">
        <v>650</v>
      </c>
      <c r="C9" s="27">
        <v>1900</v>
      </c>
      <c r="D9" s="17">
        <v>812.76</v>
      </c>
      <c r="E9" s="17">
        <f>ROUND(D9*100/B9,2)</f>
        <v>125.04</v>
      </c>
      <c r="F9" s="27">
        <v>1187</v>
      </c>
      <c r="G9" s="17">
        <v>291.77</v>
      </c>
      <c r="H9" s="17">
        <f>ROUND(G9*100/B9,2)</f>
        <v>44.89</v>
      </c>
      <c r="I9" s="28">
        <f t="shared" si="1"/>
        <v>358.23</v>
      </c>
      <c r="J9" s="29">
        <f>ROUND(I9*100/B9,2)</f>
        <v>55.11</v>
      </c>
    </row>
    <row r="10" spans="1:10" ht="18" thickBot="1" x14ac:dyDescent="0.25">
      <c r="A10" s="22" t="s">
        <v>15</v>
      </c>
      <c r="B10" s="11">
        <v>550</v>
      </c>
      <c r="C10" s="23">
        <v>1098</v>
      </c>
      <c r="D10" s="24">
        <v>1190.03</v>
      </c>
      <c r="E10" s="24">
        <f>ROUND(D10*100/B10,2)</f>
        <v>216.37</v>
      </c>
      <c r="F10" s="23">
        <v>365</v>
      </c>
      <c r="G10" s="24">
        <v>277.23</v>
      </c>
      <c r="H10" s="24">
        <f>ROUND(G10*100/B10,2)</f>
        <v>50.41</v>
      </c>
      <c r="I10" s="14">
        <f t="shared" si="1"/>
        <v>272.77</v>
      </c>
      <c r="J10" s="15">
        <f>ROUND(I10*100/B10,2)</f>
        <v>49.59</v>
      </c>
    </row>
    <row r="11" spans="1:10" ht="20.25" thickBot="1" x14ac:dyDescent="0.25">
      <c r="A11" s="30" t="s">
        <v>16</v>
      </c>
      <c r="B11" s="31">
        <v>6000</v>
      </c>
      <c r="C11" s="32">
        <f>C6+C8+C9+C10</f>
        <v>10519</v>
      </c>
      <c r="D11" s="31">
        <f>D6+D8+D9+D10</f>
        <v>13079.03</v>
      </c>
      <c r="E11" s="31">
        <f>+D11*100/B11</f>
        <v>217.98383333333334</v>
      </c>
      <c r="F11" s="32">
        <f>F6+F8+F9+F10</f>
        <v>5074</v>
      </c>
      <c r="G11" s="31">
        <f>G6+G8+G9+G10</f>
        <v>4068.4500000000003</v>
      </c>
      <c r="H11" s="31">
        <f>ROUND(G11*100/B11,2)</f>
        <v>67.81</v>
      </c>
      <c r="I11" s="33">
        <f t="shared" si="1"/>
        <v>1931.5499999999997</v>
      </c>
      <c r="J11" s="33">
        <f>ROUND(I11*100/B11,2)</f>
        <v>32.19</v>
      </c>
    </row>
  </sheetData>
  <mergeCells count="6">
    <mergeCell ref="A1:I1"/>
    <mergeCell ref="A4:A5"/>
    <mergeCell ref="B4:B5"/>
    <mergeCell ref="C4:E4"/>
    <mergeCell ref="F4:H4"/>
    <mergeCell ref="I4:J4"/>
  </mergeCells>
  <pageMargins left="0.7" right="0.7" top="0.75" bottom="0.75" header="0.3" footer="0.3"/>
  <pageSetup paperSize="9" scale="91"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12C76-711D-4B4D-9D3C-DD3B42ADABA8}">
  <dimension ref="A1:J11"/>
  <sheetViews>
    <sheetView view="pageBreakPreview" zoomScale="60" zoomScaleNormal="100" workbookViewId="0">
      <selection activeCell="R10" sqref="R10"/>
    </sheetView>
  </sheetViews>
  <sheetFormatPr defaultRowHeight="14.25" x14ac:dyDescent="0.2"/>
  <cols>
    <col min="1" max="1" width="44.875" customWidth="1"/>
    <col min="6" max="6" width="14.75" customWidth="1"/>
  </cols>
  <sheetData>
    <row r="1" spans="1:10" x14ac:dyDescent="0.2">
      <c r="A1" s="64" t="s">
        <v>31</v>
      </c>
      <c r="B1" s="64"/>
      <c r="C1" s="64"/>
      <c r="D1" s="64"/>
      <c r="E1" s="64"/>
      <c r="F1" s="64"/>
      <c r="G1" s="64"/>
      <c r="H1" s="64"/>
      <c r="I1" s="64"/>
      <c r="J1" s="64"/>
    </row>
    <row r="3" spans="1:10" ht="21.75" thickBot="1" x14ac:dyDescent="0.25">
      <c r="A3" s="4" t="s">
        <v>1</v>
      </c>
      <c r="B3" s="5"/>
      <c r="C3" s="5"/>
      <c r="D3" s="5"/>
      <c r="E3" s="5"/>
      <c r="F3" s="5"/>
      <c r="G3" s="5"/>
      <c r="H3" s="5"/>
    </row>
    <row r="4" spans="1:10" ht="20.25" thickBot="1" x14ac:dyDescent="0.25">
      <c r="A4" s="52" t="s">
        <v>2</v>
      </c>
      <c r="B4" s="65" t="s">
        <v>22</v>
      </c>
      <c r="C4" s="66"/>
      <c r="D4" s="66"/>
      <c r="E4" s="66"/>
      <c r="F4" s="66"/>
      <c r="G4" s="66"/>
      <c r="H4" s="67"/>
    </row>
    <row r="5" spans="1:10" ht="106.5" thickBot="1" x14ac:dyDescent="0.25">
      <c r="A5" s="53"/>
      <c r="B5" s="34" t="s">
        <v>23</v>
      </c>
      <c r="C5" s="34" t="s">
        <v>24</v>
      </c>
      <c r="D5" s="34" t="s">
        <v>25</v>
      </c>
      <c r="E5" s="34" t="s">
        <v>26</v>
      </c>
      <c r="F5" s="34" t="s">
        <v>27</v>
      </c>
      <c r="G5" s="34" t="s">
        <v>28</v>
      </c>
      <c r="H5" s="7" t="s">
        <v>29</v>
      </c>
    </row>
    <row r="6" spans="1:10" ht="18" thickBot="1" x14ac:dyDescent="0.25">
      <c r="A6" s="35" t="s">
        <v>30</v>
      </c>
      <c r="B6" s="43">
        <v>315.70999999999998</v>
      </c>
      <c r="C6" s="43">
        <v>8719.23</v>
      </c>
      <c r="D6" s="44">
        <v>570382</v>
      </c>
      <c r="E6" s="43">
        <v>16837.95</v>
      </c>
      <c r="F6" s="43" t="s">
        <v>0</v>
      </c>
      <c r="G6" s="43" t="s">
        <v>0</v>
      </c>
      <c r="H6" s="45" t="s">
        <v>0</v>
      </c>
    </row>
    <row r="7" spans="1:10" ht="18" thickBot="1" x14ac:dyDescent="0.25">
      <c r="A7" s="36" t="s">
        <v>12</v>
      </c>
      <c r="B7" s="46"/>
      <c r="C7" s="46"/>
      <c r="D7" s="47"/>
      <c r="E7" s="46"/>
      <c r="F7" s="46"/>
      <c r="G7" s="46"/>
      <c r="H7" s="48"/>
    </row>
    <row r="8" spans="1:10" ht="18" thickBot="1" x14ac:dyDescent="0.25">
      <c r="A8" s="37" t="s">
        <v>13</v>
      </c>
      <c r="B8" s="43">
        <v>6358.39</v>
      </c>
      <c r="C8" s="43">
        <v>263212.92</v>
      </c>
      <c r="D8" s="44" t="s">
        <v>0</v>
      </c>
      <c r="E8" s="43" t="s">
        <v>0</v>
      </c>
      <c r="F8" s="43">
        <v>1632830.37</v>
      </c>
      <c r="G8" s="43" t="s">
        <v>0</v>
      </c>
      <c r="H8" s="49" t="s">
        <v>0</v>
      </c>
    </row>
    <row r="9" spans="1:10" ht="18" thickBot="1" x14ac:dyDescent="0.25">
      <c r="A9" s="38" t="s">
        <v>14</v>
      </c>
      <c r="B9" s="46">
        <v>636.42999999999995</v>
      </c>
      <c r="C9" s="46">
        <v>22911.72</v>
      </c>
      <c r="D9" s="47" t="s">
        <v>0</v>
      </c>
      <c r="E9" s="46" t="s">
        <v>0</v>
      </c>
      <c r="F9" s="46" t="s">
        <v>0</v>
      </c>
      <c r="G9" s="46">
        <v>1.32</v>
      </c>
      <c r="H9" s="48">
        <v>797</v>
      </c>
    </row>
    <row r="10" spans="1:10" ht="18" thickBot="1" x14ac:dyDescent="0.25">
      <c r="A10" s="37" t="s">
        <v>15</v>
      </c>
      <c r="B10" s="43">
        <v>632.61</v>
      </c>
      <c r="C10" s="43">
        <v>18013.57</v>
      </c>
      <c r="D10" s="44" t="s">
        <v>0</v>
      </c>
      <c r="E10" s="43" t="s">
        <v>0</v>
      </c>
      <c r="F10" s="43" t="s">
        <v>0</v>
      </c>
      <c r="G10" s="43" t="s">
        <v>0</v>
      </c>
      <c r="H10" s="49">
        <v>103044</v>
      </c>
    </row>
    <row r="11" spans="1:10" ht="20.25" thickBot="1" x14ac:dyDescent="0.25">
      <c r="A11" s="39" t="s">
        <v>16</v>
      </c>
      <c r="B11" s="31">
        <f>SUM(B6:B10)</f>
        <v>7943.14</v>
      </c>
      <c r="C11" s="31">
        <f t="shared" ref="C11:H11" si="0">SUM(C6:C10)</f>
        <v>312857.44</v>
      </c>
      <c r="D11" s="32">
        <f t="shared" si="0"/>
        <v>570382</v>
      </c>
      <c r="E11" s="31">
        <f t="shared" si="0"/>
        <v>16837.95</v>
      </c>
      <c r="F11" s="31">
        <f t="shared" si="0"/>
        <v>1632830.37</v>
      </c>
      <c r="G11" s="31">
        <f t="shared" si="0"/>
        <v>1.32</v>
      </c>
      <c r="H11" s="32">
        <f t="shared" si="0"/>
        <v>103841</v>
      </c>
    </row>
  </sheetData>
  <mergeCells count="3">
    <mergeCell ref="A4:A5"/>
    <mergeCell ref="B4:H4"/>
    <mergeCell ref="A1:J1"/>
  </mergeCells>
  <pageMargins left="0.7" right="0.7" top="0.75" bottom="0.75" header="0.3" footer="0.3"/>
  <pageSetup paperSize="9" scale="93"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25112-B743-498F-AC1E-C0D0087740F0}">
  <dimension ref="A1:J12"/>
  <sheetViews>
    <sheetView workbookViewId="0">
      <selection activeCell="K11" sqref="K11"/>
    </sheetView>
  </sheetViews>
  <sheetFormatPr defaultRowHeight="14.25" x14ac:dyDescent="0.2"/>
  <cols>
    <col min="1" max="1" width="44.5" customWidth="1"/>
  </cols>
  <sheetData>
    <row r="1" spans="1:10" x14ac:dyDescent="0.2">
      <c r="A1" s="64" t="s">
        <v>32</v>
      </c>
      <c r="B1" s="64"/>
      <c r="C1" s="64"/>
      <c r="D1" s="64"/>
      <c r="E1" s="64"/>
      <c r="F1" s="64"/>
      <c r="G1" s="64"/>
      <c r="H1" s="64"/>
      <c r="I1" s="64"/>
      <c r="J1" s="64"/>
    </row>
    <row r="4" spans="1:10" ht="21.75" thickBot="1" x14ac:dyDescent="0.25">
      <c r="A4" s="4" t="s">
        <v>17</v>
      </c>
      <c r="B4" s="5"/>
      <c r="C4" s="5"/>
      <c r="D4" s="5"/>
      <c r="E4" s="5"/>
      <c r="F4" s="5"/>
      <c r="G4" s="5"/>
      <c r="H4" s="5"/>
    </row>
    <row r="5" spans="1:10" ht="20.25" thickBot="1" x14ac:dyDescent="0.25">
      <c r="A5" s="52" t="s">
        <v>2</v>
      </c>
      <c r="B5" s="65" t="s">
        <v>22</v>
      </c>
      <c r="C5" s="66"/>
      <c r="D5" s="66"/>
      <c r="E5" s="66"/>
      <c r="F5" s="66"/>
      <c r="G5" s="66"/>
      <c r="H5" s="67"/>
    </row>
    <row r="6" spans="1:10" ht="89.25" thickBot="1" x14ac:dyDescent="0.25">
      <c r="A6" s="53"/>
      <c r="B6" s="34" t="s">
        <v>23</v>
      </c>
      <c r="C6" s="34" t="s">
        <v>24</v>
      </c>
      <c r="D6" s="34" t="s">
        <v>25</v>
      </c>
      <c r="E6" s="34" t="s">
        <v>26</v>
      </c>
      <c r="F6" s="34" t="s">
        <v>27</v>
      </c>
      <c r="G6" s="34" t="s">
        <v>28</v>
      </c>
      <c r="H6" s="7" t="s">
        <v>29</v>
      </c>
    </row>
    <row r="7" spans="1:10" ht="18" thickBot="1" x14ac:dyDescent="0.25">
      <c r="A7" s="35" t="s">
        <v>30</v>
      </c>
      <c r="B7" s="43">
        <v>303.8</v>
      </c>
      <c r="C7" s="43">
        <v>12131.41</v>
      </c>
      <c r="D7" s="44">
        <v>962379</v>
      </c>
      <c r="E7" s="43">
        <v>24986.75</v>
      </c>
      <c r="F7" s="43" t="s">
        <v>0</v>
      </c>
      <c r="G7" s="43" t="s">
        <v>0</v>
      </c>
      <c r="H7" s="45" t="s">
        <v>0</v>
      </c>
    </row>
    <row r="8" spans="1:10" ht="18" thickBot="1" x14ac:dyDescent="0.25">
      <c r="A8" s="36" t="s">
        <v>12</v>
      </c>
      <c r="B8" s="46"/>
      <c r="C8" s="46"/>
      <c r="D8" s="47"/>
      <c r="E8" s="46"/>
      <c r="F8" s="46"/>
      <c r="G8" s="46"/>
      <c r="H8" s="48"/>
    </row>
    <row r="9" spans="1:10" ht="18" thickBot="1" x14ac:dyDescent="0.25">
      <c r="A9" s="37" t="s">
        <v>13</v>
      </c>
      <c r="B9" s="43">
        <v>9712.6</v>
      </c>
      <c r="C9" s="43">
        <v>167016.25</v>
      </c>
      <c r="D9" s="44" t="s">
        <v>0</v>
      </c>
      <c r="E9" s="43" t="s">
        <v>0</v>
      </c>
      <c r="F9" s="43">
        <v>743677.47</v>
      </c>
      <c r="G9" s="43" t="s">
        <v>0</v>
      </c>
      <c r="H9" s="49" t="s">
        <v>0</v>
      </c>
    </row>
    <row r="10" spans="1:10" ht="18" thickBot="1" x14ac:dyDescent="0.25">
      <c r="A10" s="38" t="s">
        <v>14</v>
      </c>
      <c r="B10" s="46">
        <v>766.22</v>
      </c>
      <c r="C10" s="46">
        <v>26068.93</v>
      </c>
      <c r="D10" s="47" t="s">
        <v>0</v>
      </c>
      <c r="E10" s="46" t="s">
        <v>0</v>
      </c>
      <c r="F10" s="46" t="s">
        <v>0</v>
      </c>
      <c r="G10" s="46">
        <v>3545.29</v>
      </c>
      <c r="H10" s="48">
        <v>1594</v>
      </c>
    </row>
    <row r="11" spans="1:10" ht="18" thickBot="1" x14ac:dyDescent="0.25">
      <c r="A11" s="37" t="s">
        <v>15</v>
      </c>
      <c r="B11" s="43">
        <v>1110.01</v>
      </c>
      <c r="C11" s="43">
        <v>11285.36</v>
      </c>
      <c r="D11" s="44" t="s">
        <v>0</v>
      </c>
      <c r="E11" s="43" t="s">
        <v>0</v>
      </c>
      <c r="F11" s="43" t="s">
        <v>0</v>
      </c>
      <c r="G11" s="43" t="s">
        <v>0</v>
      </c>
      <c r="H11" s="49">
        <v>443</v>
      </c>
    </row>
    <row r="12" spans="1:10" ht="20.25" thickBot="1" x14ac:dyDescent="0.25">
      <c r="A12" s="39" t="s">
        <v>16</v>
      </c>
      <c r="B12" s="31">
        <f>SUM(B7:B11)</f>
        <v>11892.63</v>
      </c>
      <c r="C12" s="31">
        <f t="shared" ref="C12:H12" si="0">SUM(C7:C11)</f>
        <v>216501.95</v>
      </c>
      <c r="D12" s="32">
        <f t="shared" si="0"/>
        <v>962379</v>
      </c>
      <c r="E12" s="31">
        <f t="shared" si="0"/>
        <v>24986.75</v>
      </c>
      <c r="F12" s="31">
        <f t="shared" si="0"/>
        <v>743677.47</v>
      </c>
      <c r="G12" s="31">
        <f t="shared" si="0"/>
        <v>3545.29</v>
      </c>
      <c r="H12" s="32">
        <f t="shared" si="0"/>
        <v>2037</v>
      </c>
    </row>
  </sheetData>
  <mergeCells count="3">
    <mergeCell ref="A5:A6"/>
    <mergeCell ref="B5:H5"/>
    <mergeCell ref="A1:J1"/>
  </mergeCells>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27040-07AD-4031-A32C-637CCC884FA6}">
  <dimension ref="A1:N11"/>
  <sheetViews>
    <sheetView workbookViewId="0">
      <selection activeCell="L15" sqref="L15"/>
    </sheetView>
  </sheetViews>
  <sheetFormatPr defaultRowHeight="14.25" x14ac:dyDescent="0.2"/>
  <cols>
    <col min="1" max="1" width="49.25" customWidth="1"/>
  </cols>
  <sheetData>
    <row r="1" spans="1:14" x14ac:dyDescent="0.2">
      <c r="A1" s="64" t="s">
        <v>33</v>
      </c>
      <c r="B1" s="64"/>
      <c r="C1" s="64"/>
      <c r="D1" s="64"/>
      <c r="E1" s="64"/>
      <c r="F1" s="64"/>
      <c r="G1" s="64"/>
      <c r="H1" s="64"/>
      <c r="I1" s="64"/>
      <c r="J1" s="64"/>
      <c r="K1" s="64"/>
      <c r="L1" s="64"/>
      <c r="M1" s="64"/>
      <c r="N1" s="64"/>
    </row>
    <row r="3" spans="1:14" ht="21.75" thickBot="1" x14ac:dyDescent="0.25">
      <c r="A3" s="4" t="s">
        <v>18</v>
      </c>
      <c r="B3" s="5"/>
      <c r="C3" s="5"/>
      <c r="D3" s="5"/>
      <c r="E3" s="5"/>
      <c r="F3" s="5"/>
      <c r="G3" s="5"/>
      <c r="H3" s="5"/>
    </row>
    <row r="4" spans="1:14" ht="20.25" thickBot="1" x14ac:dyDescent="0.25">
      <c r="A4" s="52" t="s">
        <v>2</v>
      </c>
      <c r="B4" s="65" t="s">
        <v>22</v>
      </c>
      <c r="C4" s="66"/>
      <c r="D4" s="66"/>
      <c r="E4" s="66"/>
      <c r="F4" s="66"/>
      <c r="G4" s="66"/>
      <c r="H4" s="67"/>
    </row>
    <row r="5" spans="1:14" ht="89.25" thickBot="1" x14ac:dyDescent="0.25">
      <c r="A5" s="53"/>
      <c r="B5" s="34" t="s">
        <v>23</v>
      </c>
      <c r="C5" s="34" t="s">
        <v>24</v>
      </c>
      <c r="D5" s="34" t="s">
        <v>25</v>
      </c>
      <c r="E5" s="34" t="s">
        <v>26</v>
      </c>
      <c r="F5" s="34" t="s">
        <v>27</v>
      </c>
      <c r="G5" s="34" t="s">
        <v>28</v>
      </c>
      <c r="H5" s="7" t="s">
        <v>29</v>
      </c>
    </row>
    <row r="6" spans="1:14" ht="18" thickBot="1" x14ac:dyDescent="0.25">
      <c r="A6" s="35" t="s">
        <v>30</v>
      </c>
      <c r="B6" s="43">
        <v>290.35000000000002</v>
      </c>
      <c r="C6" s="43">
        <v>12148.36</v>
      </c>
      <c r="D6" s="44">
        <v>980409</v>
      </c>
      <c r="E6" s="43">
        <v>30607.07</v>
      </c>
      <c r="F6" s="43" t="s">
        <v>0</v>
      </c>
      <c r="G6" s="43" t="s">
        <v>0</v>
      </c>
      <c r="H6" s="45" t="s">
        <v>0</v>
      </c>
    </row>
    <row r="7" spans="1:14" ht="18" thickBot="1" x14ac:dyDescent="0.25">
      <c r="A7" s="36" t="s">
        <v>12</v>
      </c>
      <c r="B7" s="46"/>
      <c r="C7" s="46"/>
      <c r="D7" s="47"/>
      <c r="E7" s="46"/>
      <c r="F7" s="46"/>
      <c r="G7" s="46"/>
      <c r="H7" s="48"/>
    </row>
    <row r="8" spans="1:14" ht="18" thickBot="1" x14ac:dyDescent="0.25">
      <c r="A8" s="37" t="s">
        <v>13</v>
      </c>
      <c r="B8" s="43">
        <v>10785.89</v>
      </c>
      <c r="C8" s="43">
        <v>166874.67000000001</v>
      </c>
      <c r="D8" s="44" t="s">
        <v>0</v>
      </c>
      <c r="E8" s="43" t="s">
        <v>0</v>
      </c>
      <c r="F8" s="43">
        <v>893477.84</v>
      </c>
      <c r="G8" s="43" t="s">
        <v>0</v>
      </c>
      <c r="H8" s="49" t="s">
        <v>0</v>
      </c>
    </row>
    <row r="9" spans="1:14" ht="18" thickBot="1" x14ac:dyDescent="0.25">
      <c r="A9" s="38" t="s">
        <v>14</v>
      </c>
      <c r="B9" s="46">
        <v>812.76</v>
      </c>
      <c r="C9" s="46">
        <v>26312.07</v>
      </c>
      <c r="D9" s="47" t="s">
        <v>0</v>
      </c>
      <c r="E9" s="46" t="s">
        <v>0</v>
      </c>
      <c r="F9" s="46" t="s">
        <v>0</v>
      </c>
      <c r="G9" s="46">
        <v>3569.96</v>
      </c>
      <c r="H9" s="48">
        <v>1619</v>
      </c>
    </row>
    <row r="10" spans="1:14" ht="18" thickBot="1" x14ac:dyDescent="0.25">
      <c r="A10" s="37" t="s">
        <v>15</v>
      </c>
      <c r="B10" s="43">
        <v>1190.03</v>
      </c>
      <c r="C10" s="43">
        <v>11781.34</v>
      </c>
      <c r="D10" s="44" t="s">
        <v>0</v>
      </c>
      <c r="E10" s="43" t="s">
        <v>0</v>
      </c>
      <c r="F10" s="43" t="s">
        <v>0</v>
      </c>
      <c r="G10" s="43" t="s">
        <v>0</v>
      </c>
      <c r="H10" s="49">
        <v>523</v>
      </c>
    </row>
    <row r="11" spans="1:14" ht="20.25" thickBot="1" x14ac:dyDescent="0.25">
      <c r="A11" s="39" t="s">
        <v>16</v>
      </c>
      <c r="B11" s="31">
        <f>SUM(B6:B10)</f>
        <v>13079.03</v>
      </c>
      <c r="C11" s="31">
        <f t="shared" ref="C11:H11" si="0">SUM(C6:C10)</f>
        <v>217116.44000000003</v>
      </c>
      <c r="D11" s="32">
        <f t="shared" si="0"/>
        <v>980409</v>
      </c>
      <c r="E11" s="31">
        <f t="shared" si="0"/>
        <v>30607.07</v>
      </c>
      <c r="F11" s="31">
        <f t="shared" si="0"/>
        <v>893477.84</v>
      </c>
      <c r="G11" s="31">
        <f t="shared" si="0"/>
        <v>3569.96</v>
      </c>
      <c r="H11" s="32">
        <f t="shared" si="0"/>
        <v>2142</v>
      </c>
    </row>
  </sheetData>
  <mergeCells count="3">
    <mergeCell ref="A1:N1"/>
    <mergeCell ref="A4:A5"/>
    <mergeCell ref="B4:H4"/>
  </mergeCells>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0E8A8-AE56-4AC2-9003-29390FCAA334}">
  <dimension ref="A1:G11"/>
  <sheetViews>
    <sheetView tabSelected="1" zoomScale="84" zoomScaleNormal="40" workbookViewId="0">
      <selection activeCell="B5" sqref="B5"/>
    </sheetView>
  </sheetViews>
  <sheetFormatPr defaultColWidth="8.625" defaultRowHeight="21" x14ac:dyDescent="0.35"/>
  <cols>
    <col min="1" max="1" width="61" style="1" bestFit="1" customWidth="1"/>
    <col min="2" max="2" width="33.5" style="1" bestFit="1" customWidth="1"/>
    <col min="3" max="3" width="32.875" style="1" bestFit="1" customWidth="1"/>
    <col min="4" max="4" width="91" style="1" bestFit="1" customWidth="1"/>
    <col min="5" max="5" width="11.125" style="1" bestFit="1" customWidth="1"/>
    <col min="6" max="6" width="24.875" style="1" bestFit="1" customWidth="1"/>
    <col min="7" max="7" width="23.5" style="1" bestFit="1" customWidth="1"/>
    <col min="8" max="16384" width="8.625" style="1"/>
  </cols>
  <sheetData>
    <row r="1" spans="1:7" x14ac:dyDescent="0.35">
      <c r="A1" s="68" t="s">
        <v>34</v>
      </c>
      <c r="B1" s="68"/>
      <c r="C1" s="68"/>
      <c r="D1" s="68"/>
      <c r="E1" s="68"/>
      <c r="F1" s="68"/>
      <c r="G1" s="68"/>
    </row>
    <row r="3" spans="1:7" x14ac:dyDescent="0.35">
      <c r="A3" s="3" t="s">
        <v>35</v>
      </c>
      <c r="B3" s="3" t="s">
        <v>36</v>
      </c>
      <c r="C3" s="3" t="s">
        <v>37</v>
      </c>
      <c r="D3" s="3" t="s">
        <v>38</v>
      </c>
      <c r="E3" s="3" t="s">
        <v>39</v>
      </c>
      <c r="F3" s="3" t="s">
        <v>40</v>
      </c>
      <c r="G3" s="3" t="s">
        <v>41</v>
      </c>
    </row>
    <row r="4" spans="1:7" ht="105" x14ac:dyDescent="0.35">
      <c r="A4" s="40" t="s">
        <v>74</v>
      </c>
      <c r="B4" s="50" t="s">
        <v>42</v>
      </c>
      <c r="C4" s="41" t="s">
        <v>43</v>
      </c>
      <c r="D4" s="40" t="s">
        <v>44</v>
      </c>
      <c r="E4" s="50" t="s">
        <v>45</v>
      </c>
      <c r="F4" s="42" t="s">
        <v>46</v>
      </c>
      <c r="G4" s="42" t="s">
        <v>47</v>
      </c>
    </row>
    <row r="5" spans="1:7" ht="231" x14ac:dyDescent="0.35">
      <c r="A5" s="40" t="s">
        <v>48</v>
      </c>
      <c r="B5" s="50" t="s">
        <v>42</v>
      </c>
      <c r="C5" s="41" t="s">
        <v>43</v>
      </c>
      <c r="D5" s="40" t="s">
        <v>49</v>
      </c>
      <c r="E5" s="50" t="s">
        <v>45</v>
      </c>
      <c r="F5" s="42" t="s">
        <v>50</v>
      </c>
      <c r="G5" s="42" t="s">
        <v>51</v>
      </c>
    </row>
    <row r="6" spans="1:7" ht="336" x14ac:dyDescent="0.35">
      <c r="A6" s="40" t="s">
        <v>52</v>
      </c>
      <c r="B6" s="50" t="s">
        <v>42</v>
      </c>
      <c r="C6" s="41" t="s">
        <v>43</v>
      </c>
      <c r="D6" s="40" t="s">
        <v>53</v>
      </c>
      <c r="E6" s="50" t="s">
        <v>45</v>
      </c>
      <c r="F6" s="41" t="s">
        <v>50</v>
      </c>
      <c r="G6" s="42" t="s">
        <v>54</v>
      </c>
    </row>
    <row r="7" spans="1:7" ht="231" x14ac:dyDescent="0.35">
      <c r="A7" s="40" t="s">
        <v>55</v>
      </c>
      <c r="B7" s="50" t="s">
        <v>42</v>
      </c>
      <c r="C7" s="41" t="s">
        <v>43</v>
      </c>
      <c r="D7" s="42" t="s">
        <v>56</v>
      </c>
      <c r="E7" s="50" t="s">
        <v>57</v>
      </c>
      <c r="F7" s="41" t="s">
        <v>50</v>
      </c>
      <c r="G7" s="42" t="s">
        <v>51</v>
      </c>
    </row>
    <row r="8" spans="1:7" ht="231" x14ac:dyDescent="0.35">
      <c r="A8" s="40" t="s">
        <v>58</v>
      </c>
      <c r="B8" s="50" t="s">
        <v>42</v>
      </c>
      <c r="C8" s="41" t="s">
        <v>43</v>
      </c>
      <c r="D8" s="42" t="s">
        <v>56</v>
      </c>
      <c r="E8" s="50" t="s">
        <v>45</v>
      </c>
      <c r="F8" s="41" t="s">
        <v>59</v>
      </c>
      <c r="G8" s="42" t="s">
        <v>51</v>
      </c>
    </row>
    <row r="9" spans="1:7" ht="189" x14ac:dyDescent="0.35">
      <c r="A9" s="40" t="s">
        <v>60</v>
      </c>
      <c r="B9" s="50" t="s">
        <v>42</v>
      </c>
      <c r="C9" s="41" t="s">
        <v>61</v>
      </c>
      <c r="D9" s="40" t="s">
        <v>62</v>
      </c>
      <c r="E9" s="50" t="s">
        <v>45</v>
      </c>
      <c r="F9" s="41" t="s">
        <v>63</v>
      </c>
      <c r="G9" s="42" t="s">
        <v>64</v>
      </c>
    </row>
    <row r="10" spans="1:7" ht="189" x14ac:dyDescent="0.35">
      <c r="A10" s="40" t="s">
        <v>65</v>
      </c>
      <c r="B10" s="50" t="s">
        <v>66</v>
      </c>
      <c r="C10" s="41" t="s">
        <v>43</v>
      </c>
      <c r="D10" s="40" t="s">
        <v>67</v>
      </c>
      <c r="E10" s="50" t="s">
        <v>45</v>
      </c>
      <c r="F10" s="41" t="s">
        <v>68</v>
      </c>
      <c r="G10" s="42" t="s">
        <v>69</v>
      </c>
    </row>
    <row r="11" spans="1:7" ht="210" x14ac:dyDescent="0.35">
      <c r="A11" s="40" t="s">
        <v>70</v>
      </c>
      <c r="B11" s="50"/>
      <c r="C11" s="2"/>
      <c r="D11" s="42" t="s">
        <v>71</v>
      </c>
      <c r="E11" s="50" t="s">
        <v>45</v>
      </c>
      <c r="F11" s="41" t="s">
        <v>72</v>
      </c>
      <c r="G11" s="42" t="s">
        <v>73</v>
      </c>
    </row>
  </sheetData>
  <mergeCells count="1">
    <mergeCell ref="A1:G1"/>
  </mergeCells>
  <pageMargins left="0.70866141732283472" right="0.70866141732283472" top="0.74803149606299213" bottom="0.74803149606299213" header="0.31496062992125984" footer="0.31496062992125984"/>
  <pageSetup paperSize="9" scale="44" orientation="landscape" r:id="rId1"/>
  <rowBreaks count="2" manualBreakCount="2">
    <brk id="6" max="6" man="1"/>
    <brk id="9"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06db77a-850d-4724-bca4-33e3ef0136af">
      <Terms xmlns="http://schemas.microsoft.com/office/infopath/2007/PartnerControls"/>
    </lcf76f155ced4ddcb4097134ff3c332f>
    <TaxCatchAll xmlns="406448dd-ea99-4e0b-9d9a-4fd9ef162d9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เอกสาร" ma:contentTypeID="0x010100FE876DD3D6FE4C4FACCF66D76377B5F3" ma:contentTypeVersion="17" ma:contentTypeDescription="สร้างเอกสารใหม่" ma:contentTypeScope="" ma:versionID="f4cf925a9afc64bf74b54eafbe452106">
  <xsd:schema xmlns:xsd="http://www.w3.org/2001/XMLSchema" xmlns:xs="http://www.w3.org/2001/XMLSchema" xmlns:p="http://schemas.microsoft.com/office/2006/metadata/properties" xmlns:ns2="d06db77a-850d-4724-bca4-33e3ef0136af" xmlns:ns3="406448dd-ea99-4e0b-9d9a-4fd9ef162d90" targetNamespace="http://schemas.microsoft.com/office/2006/metadata/properties" ma:root="true" ma:fieldsID="4ef3edbdcbb53c729e8ca43dd828c024" ns2:_="" ns3:_="">
    <xsd:import namespace="d06db77a-850d-4724-bca4-33e3ef0136af"/>
    <xsd:import namespace="406448dd-ea99-4e0b-9d9a-4fd9ef162d9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LengthInSecond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6db77a-850d-4724-bca4-33e3ef0136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แท็กรูป" ma:readOnly="false" ma:fieldId="{5cf76f15-5ced-4ddc-b409-7134ff3c332f}" ma:taxonomyMulti="true" ma:sspId="2e341c07-b9bd-4c03-8221-9efbfa1a40a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6448dd-ea99-4e0b-9d9a-4fd9ef162d9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af1d68-99c9-4297-b09d-73ac25333b31}" ma:internalName="TaxCatchAll" ma:showField="CatchAllData" ma:web="406448dd-ea99-4e0b-9d9a-4fd9ef162d9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แชร์กับ"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แชร์พร้อมกับรายละเอียด"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ชนิดเนื้อหา"/>
        <xsd:element ref="dc:title" minOccurs="0" maxOccurs="1" ma:index="4" ma:displayName="ชื่อเรื่อง"/>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CE26B-D231-4161-813E-2C5949705947}">
  <ds:schemaRefs>
    <ds:schemaRef ds:uri="d06db77a-850d-4724-bca4-33e3ef0136af"/>
    <ds:schemaRef ds:uri="http://schemas.microsoft.com/office/2006/metadata/properties"/>
    <ds:schemaRef ds:uri="http://www.w3.org/XML/1998/namespace"/>
    <ds:schemaRef ds:uri="http://purl.org/dc/dcmitype/"/>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406448dd-ea99-4e0b-9d9a-4fd9ef162d90"/>
    <ds:schemaRef ds:uri="http://purl.org/dc/terms/"/>
  </ds:schemaRefs>
</ds:datastoreItem>
</file>

<file path=customXml/itemProps2.xml><?xml version="1.0" encoding="utf-8"?>
<ds:datastoreItem xmlns:ds="http://schemas.openxmlformats.org/officeDocument/2006/customXml" ds:itemID="{E2D74EFF-9004-4177-A086-1FBC516FE4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6db77a-850d-4724-bca4-33e3ef0136af"/>
    <ds:schemaRef ds:uri="406448dd-ea99-4e0b-9d9a-4fd9ef162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6DD69E-E0EA-49F7-8B32-C2E7941A58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4.1ข้อมูลการจัดสรรเงินทุน 2565</vt:lpstr>
      <vt:lpstr>4.2ข้อมูลการจัดสรรเงินทุน 2566</vt:lpstr>
      <vt:lpstr>4.3ข้อมูลการจัดสรรเงินทุน 2567</vt:lpstr>
      <vt:lpstr>6.1ข้อมูลประโยชน์ด้านผลกระ 2565</vt:lpstr>
      <vt:lpstr>6.2ข้อมูลประโยชน์ด้านผลกระ 2566</vt:lpstr>
      <vt:lpstr>6.3ข้อมูลประโยชน์ด้านผลกระ 2567</vt:lpstr>
      <vt:lpstr>ข้อมูลโครงการสินเชื่อเพื่ออนุ</vt:lpstr>
      <vt:lpstr>ข้อมูลโครงการสินเชื่อเพื่ออนุ!Print_Area</vt:lpstr>
      <vt:lpstr>ข้อมูลโครงการสินเชื่อเพื่ออนุ!Print_Titles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Supitchaya Promkaew</dc:creator>
  <cp:keywords/>
  <dc:description/>
  <cp:lastModifiedBy>Supitchaya Promkaew</cp:lastModifiedBy>
  <cp:revision/>
  <cp:lastPrinted>2025-12-24T03:45:45Z</cp:lastPrinted>
  <dcterms:created xsi:type="dcterms:W3CDTF">2025-09-22T02:23:54Z</dcterms:created>
  <dcterms:modified xsi:type="dcterms:W3CDTF">2026-01-08T02:23:24Z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0x010100FE876DD3D6FE4C4FACCF66D76377B5F3</vt:lpwstr>
  </property>
  <property fmtid="{D5CDD505-2E9C-101B-9397-08002B2CF9AE}" pid="3" name="MediaServiceImageTags">
    <vt:lpwstr/>
  </property>
</Properties>
</file>