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355" windowHeight="5640" tabRatio="737" firstSheet="38" activeTab="44"/>
  </bookViews>
  <sheets>
    <sheet name="(116-127) การศึกษา" sheetId="19" r:id="rId1"/>
    <sheet name="(128) นร.ที่จบ ป.6" sheetId="20" r:id="rId2"/>
    <sheet name="(129) โรงเรียนฝึกอาชีพ" sheetId="21" r:id="rId3"/>
    <sheet name="(130-131) ขนาดโรงเรียน" sheetId="22" r:id="rId4"/>
    <sheet name="(132) ห้องสมุดเพื่อการเรียนรู้ " sheetId="23" r:id="rId5"/>
    <sheet name="(133) พิพิธภัณฑ์" sheetId="24" r:id="rId6"/>
    <sheet name="(134-136) บ้านหนังสือ " sheetId="25" r:id="rId7"/>
    <sheet name="(137) ศูนย์พัฒนาก่อนวัยเรียน" sheetId="29" r:id="rId8"/>
    <sheet name="(138) ศูนย์เยาวชน" sheetId="30" r:id="rId9"/>
    <sheet name="(139) ศูนย์กีฬา" sheetId="31" r:id="rId10"/>
    <sheet name="(140) ลานกีฬา" sheetId="32" r:id="rId11"/>
    <sheet name="(141) ที่ตั้ง ร.พ." sheetId="33" r:id="rId12"/>
    <sheet name="(142) เตียง" sheetId="34" r:id="rId13"/>
    <sheet name="(144a) ผู้ป่วยตามที่อยู่(รายปี)" sheetId="36" r:id="rId14"/>
    <sheet name="(145) ผู้ป่วย_ประมาณการ54,55" sheetId="38" r:id="rId15"/>
    <sheet name="(147) อัตราป่วย " sheetId="40" r:id="rId16"/>
    <sheet name="(148) ป่วย-ตายอุบัติเหตุ" sheetId="41" r:id="rId17"/>
    <sheet name="(149) จำนวนผู้ป่วย-ตาย" sheetId="42" r:id="rId18"/>
    <sheet name="(150-151) ศูนย์สาธารณสุข" sheetId="117" r:id="rId19"/>
    <sheet name="(152) ผู้ป่วยนอกตามกลุ่มสาเหตุ" sheetId="44" r:id="rId20"/>
    <sheet name="(153a) เปรียบเทียบเอดส์" sheetId="45" r:id="rId21"/>
    <sheet name="(154) ปรึกษาโรคเอดส์" sheetId="47" r:id="rId22"/>
    <sheet name="(155a) เอดส์ (กลุ่มอายุ)" sheetId="48" r:id="rId23"/>
    <sheet name="(155b) เอดส์ (พ.ศ.)" sheetId="49" r:id="rId24"/>
    <sheet name="(156) ยาเสพติด" sheetId="50" r:id="rId25"/>
    <sheet name="(157) กิจการอันตราย20 " sheetId="51" r:id="rId26"/>
    <sheet name="(158) ระงับเหตุรำคาญ" sheetId="52" r:id="rId27"/>
    <sheet name="(159) ร้านขายยา" sheetId="53" r:id="rId28"/>
    <sheet name="(160-161) การจัดเก็บป้ายผิดก.ม." sheetId="105" r:id="rId29"/>
    <sheet name="(162) ร้องหน่วยงาน" sheetId="106" r:id="rId30"/>
    <sheet name="(163-164) ร้องเขต" sheetId="107" r:id="rId31"/>
    <sheet name="(165) คดี" sheetId="115" r:id="rId32"/>
    <sheet name="(167a) ปริมาณการใช้ไฟฟ้า" sheetId="17" r:id="rId33"/>
    <sheet name="(168a) ปริมาณการใช้ประปา 1" sheetId="55" r:id="rId34"/>
    <sheet name="(168b) ปริมาณการใช้น้ำประปา 2" sheetId="56" r:id="rId35"/>
    <sheet name="(169)_จำนวนเพลิงไหม้" sheetId="13" r:id="rId36"/>
    <sheet name="(170)_ประเภทสิ่งที่ถูกไหม้" sheetId="14" r:id="rId37"/>
    <sheet name="(171-172) สถานีดับเพลิง" sheetId="15" r:id="rId38"/>
    <sheet name="(173-177) สถานีตำรวจ" sheetId="111" r:id="rId39"/>
    <sheet name="(178) โรงงานที่ได้รับอนุญาต" sheetId="112" r:id="rId40"/>
    <sheet name="(179) โรงงานสะสม" sheetId="61" r:id="rId41"/>
    <sheet name="(180) ที่ตั้งตลาด" sheetId="65" r:id="rId42"/>
    <sheet name="(181) ที่ตั้งสถานธนานุบาล" sheetId="113" r:id="rId43"/>
    <sheet name="(182) อุบัติเหตุปีใหม่+สงกรานต์" sheetId="102" r:id="rId44"/>
    <sheet name="(183) ตำแหน่งว่างงาน" sheetId="116" r:id="rId45"/>
  </sheets>
  <externalReferences>
    <externalReference r:id="rId46"/>
    <externalReference r:id="rId47"/>
  </externalReferences>
  <definedNames>
    <definedName name="aaa" localSheetId="7" hidden="1">{"'ความหนาแน่นกทม.-ประเทศ'!$A$1:$L$20"}</definedName>
    <definedName name="aaa" localSheetId="11" hidden="1">{"'ความหนาแน่นกทม.-ประเทศ'!$A$1:$L$20"}</definedName>
    <definedName name="aaa" localSheetId="13" hidden="1">{"'ความหนาแน่นกทม.-ประเทศ'!$A$1:$L$20"}</definedName>
    <definedName name="aaa" localSheetId="15" hidden="1">{"'ความหนาแน่นกทม.-ประเทศ'!$A$1:$L$20"}</definedName>
    <definedName name="aaa" localSheetId="16" hidden="1">{"'ความหนาแน่นกทม.-ประเทศ'!$A$1:$L$20"}</definedName>
    <definedName name="aaa" localSheetId="17" hidden="1">{"'ความหนาแน่นกทม.-ประเทศ'!$A$1:$L$20"}</definedName>
    <definedName name="aaa" localSheetId="19" hidden="1">{"'ความหนาแน่นกทม.-ประเทศ'!$A$1:$L$20"}</definedName>
    <definedName name="aaa" localSheetId="21" hidden="1">{"'ความหนาแน่นกทม.-ประเทศ'!$A$1:$L$20"}</definedName>
    <definedName name="aaa" localSheetId="22" hidden="1">{"'ความหนาแน่นกทม.-ประเทศ'!$A$1:$L$20"}</definedName>
    <definedName name="aaa" localSheetId="23" hidden="1">{"'ความหนาแน่นกทม.-ประเทศ'!$A$1:$L$20"}</definedName>
    <definedName name="aaa" localSheetId="24" hidden="1">{"'ความหนาแน่นกทม.-ประเทศ'!$A$1:$L$20"}</definedName>
    <definedName name="aaa" localSheetId="25" hidden="1">{"'ความหนาแน่นกทม.-ประเทศ'!$A$1:$L$20"}</definedName>
    <definedName name="aaa" localSheetId="27" hidden="1">{"'ความหนาแน่นกทม.-ประเทศ'!$A$1:$L$20"}</definedName>
    <definedName name="aaa" localSheetId="42" hidden="1">{"'ความหนาแน่นกทม.-ประเทศ'!$A$1:$L$20"}</definedName>
    <definedName name="aaa" hidden="1">{"'ความหนาแน่นกทม.-ประเทศ'!$A$1:$L$20"}</definedName>
    <definedName name="Color">[1]Color!$A$1:$A$65536</definedName>
    <definedName name="HTML_CodePage" hidden="1">874</definedName>
    <definedName name="HTML_Control" localSheetId="1" hidden="1">{"'ผู้ป่วยนอก-ในตามกลุ่มงาน'!$A$35:$S$59","'เอดส์'!$A$19:$N$33"}</definedName>
    <definedName name="HTML_Control" localSheetId="2" hidden="1">{"'ผู้ป่วยนอก-ในตามกลุ่มงาน'!$A$35:$S$59","'เอดส์'!$A$19:$N$33"}</definedName>
    <definedName name="HTML_Control" localSheetId="3" hidden="1">{"'ผู้ป่วยนอก-ในตามกลุ่มงาน'!$A$35:$S$59","'เอดส์'!$A$19:$N$33"}</definedName>
    <definedName name="HTML_Control" localSheetId="4" hidden="1">{"'ความหนาแน่นกทม.-ประเทศ'!$A$1:$L$20"}</definedName>
    <definedName name="HTML_Control" localSheetId="5" hidden="1">{"'ความหนาแน่นกทม.-ประเทศ'!$A$1:$L$20"}</definedName>
    <definedName name="HTML_Control" localSheetId="6" hidden="1">{"'ผู้ป่วยนอก-ในตามกลุ่มงาน'!$A$35:$S$59","'เอดส์'!$A$19:$N$33"}</definedName>
    <definedName name="HTML_Control" localSheetId="7" hidden="1">{"'ความหนาแน่นกทม.-ประเทศ'!$A$1:$L$20"}</definedName>
    <definedName name="HTML_Control" localSheetId="8" hidden="1">{"'ความหนาแน่นกทม.-ประเทศ'!$A$1:$L$20"}</definedName>
    <definedName name="HTML_Control" localSheetId="10" hidden="1">{"'ความหนาแน่นกทม.-ประเทศ'!$A$1:$L$20"}</definedName>
    <definedName name="HTML_Control" localSheetId="11" hidden="1">{"'ความหนาแน่นกทม.-ประเทศ'!$A$1:$L$20"}</definedName>
    <definedName name="HTML_Control" localSheetId="12" hidden="1">{"'ผู้ป่วยนอก-ในตามกลุ่มงาน'!$A$35:$S$59","'เอดส์'!$A$19:$N$33"}</definedName>
    <definedName name="HTML_Control" localSheetId="13" hidden="1">{"'ความหนาแน่นกทม.-ประเทศ'!$A$1:$L$20"}</definedName>
    <definedName name="HTML_Control" localSheetId="14" hidden="1">{"'ความหนาแน่นกทม.-ประเทศ'!$A$1:$L$20"}</definedName>
    <definedName name="HTML_Control" localSheetId="15" hidden="1">{"'ความหนาแน่นกทม.-ประเทศ'!$A$1:$L$20"}</definedName>
    <definedName name="HTML_Control" localSheetId="16" hidden="1">{"'ความหนาแน่นกทม.-ประเทศ'!$A$1:$L$20"}</definedName>
    <definedName name="HTML_Control" localSheetId="17" hidden="1">{"'ความหนาแน่นกทม.-ประเทศ'!$A$1:$L$20"}</definedName>
    <definedName name="HTML_Control" localSheetId="19" hidden="1">{"'ผู้ป่วยนอก-ในตามกลุ่มงาน'!$A$35:$S$59","'เอดส์'!$A$19:$N$33"}</definedName>
    <definedName name="HTML_Control" localSheetId="20" hidden="1">{"'ผู้ป่วยนอก-ในตามกลุ่มงาน'!$A$35:$S$59","'เอดส์'!$A$19:$N$33"}</definedName>
    <definedName name="HTML_Control" localSheetId="21" hidden="1">{"'ผู้ป่วยนอก-ในตามกลุ่มงาน'!$A$35:$S$59","'เอดส์'!$A$19:$N$33"}</definedName>
    <definedName name="HTML_Control" localSheetId="22" hidden="1">{"'ความหนาแน่นกทม.-ประเทศ'!$A$1:$L$20"}</definedName>
    <definedName name="HTML_Control" localSheetId="23" hidden="1">{"'ความหนาแน่นกทม.-ประเทศ'!$A$1:$L$20"}</definedName>
    <definedName name="HTML_Control" localSheetId="24" hidden="1">{"'ผู้ป่วยนอก-ในตามกลุ่มงาน'!$A$35:$S$59","'เอดส์'!$A$19:$N$33"}</definedName>
    <definedName name="HTML_Control" localSheetId="25" hidden="1">{"'ขยะ'!$A$1:$J$63"}</definedName>
    <definedName name="HTML_Control" localSheetId="26" hidden="1">{"'ความหนาแน่นกทม.-ประเทศ'!$A$1:$L$20"}</definedName>
    <definedName name="HTML_Control" localSheetId="27" hidden="1">{"'ความหนาแน่นกทม.-ประเทศ'!$A$1:$L$20"}</definedName>
    <definedName name="HTML_Control" localSheetId="28" hidden="1">{"'ความหนาแน่นกทม.-ประเทศ'!$A$1:$L$20"}</definedName>
    <definedName name="HTML_Control" localSheetId="32" hidden="1">{"'ความหนาแน่นกทม.-ประเทศ'!$A$1:$L$20"}</definedName>
    <definedName name="HTML_Control" localSheetId="33" hidden="1">{"'ความหนาแน่นกทม.-ประเทศ'!$A$1:$L$20"}</definedName>
    <definedName name="HTML_Control" localSheetId="34" hidden="1">{"'ความหนาแน่นกทม.-ประเทศ'!$A$1:$L$20"}</definedName>
    <definedName name="HTML_Control" localSheetId="35" hidden="1">{"'ความหนาแน่นกทม.-ประเทศ'!$A$1:$L$20"}</definedName>
    <definedName name="HTML_Control" localSheetId="36" hidden="1">{"'ความหนาแน่นกทม.-ประเทศ'!$A$1:$L$20"}</definedName>
    <definedName name="HTML_Control" localSheetId="37" hidden="1">{"'ความหนาแน่นกทม.-ประเทศ'!$A$1:$L$20"}</definedName>
    <definedName name="HTML_Control" localSheetId="38" hidden="1">{"'ความหนาแน่นกทม.-ประเทศ'!$A$1:$L$20"}</definedName>
    <definedName name="HTML_Control" localSheetId="39" hidden="1">{"'ความหนาแน่นกทม.-ประเทศ'!$A$1:$L$20"}</definedName>
    <definedName name="HTML_Control" localSheetId="40" hidden="1">{"'ความหนาแน่นกทม.-ประเทศ'!$A$1:$L$20"}</definedName>
    <definedName name="HTML_Control" localSheetId="41" hidden="1">{"'ความหนาแน่นกทม.-ประเทศ'!$A$1:$L$20"}</definedName>
    <definedName name="HTML_Control" localSheetId="42" hidden="1">{"'ความหนาแน่นกทม.-ประเทศ'!$A$1:$L$20"}</definedName>
    <definedName name="HTML_Control" localSheetId="43" hidden="1">{"'ความหนาแน่นกทม.-ประเทศ'!$A$1:$L$20"}</definedName>
    <definedName name="HTML_Control" hidden="1">{"'ความหนาแน่นกทม.-ประเทศ'!$A$1:$L$20"}</definedName>
    <definedName name="HTML_Description" hidden="1">""</definedName>
    <definedName name="HTML_Email" hidden="1">""</definedName>
    <definedName name="HTML_Header" localSheetId="1" hidden="1">""</definedName>
    <definedName name="HTML_Header" localSheetId="2" hidden="1">""</definedName>
    <definedName name="HTML_Header" localSheetId="3" hidden="1">""</definedName>
    <definedName name="HTML_Header" localSheetId="4" hidden="1">"ความหนาแน่นกทม.-ประเทศ"</definedName>
    <definedName name="HTML_Header" localSheetId="5" hidden="1">"ความหนาแน่นกทม.-ประเทศ"</definedName>
    <definedName name="HTML_Header" localSheetId="12" hidden="1">""</definedName>
    <definedName name="HTML_Header" localSheetId="19" hidden="1">""</definedName>
    <definedName name="HTML_Header" localSheetId="20" hidden="1">""</definedName>
    <definedName name="HTML_Header" localSheetId="21" hidden="1">""</definedName>
    <definedName name="HTML_Header" localSheetId="24" hidden="1">""</definedName>
    <definedName name="HTML_Header" localSheetId="25" hidden="1">""</definedName>
    <definedName name="HTML_Header" hidden="1">"ความหนาแน่นกทม.-ประเทศ"</definedName>
    <definedName name="HTML_LastUpdate" localSheetId="1" hidden="1">"30/7/03"</definedName>
    <definedName name="HTML_LastUpdate" localSheetId="2" hidden="1">"30/7/03"</definedName>
    <definedName name="HTML_LastUpdate" localSheetId="3" hidden="1">"30/7/03"</definedName>
    <definedName name="HTML_LastUpdate" localSheetId="4" hidden="1">"1/9/2003"</definedName>
    <definedName name="HTML_LastUpdate" localSheetId="5" hidden="1">"1/9/2003"</definedName>
    <definedName name="HTML_LastUpdate" localSheetId="12" hidden="1">"30/7/03"</definedName>
    <definedName name="HTML_LastUpdate" localSheetId="19" hidden="1">"30/7/03"</definedName>
    <definedName name="HTML_LastUpdate" localSheetId="20" hidden="1">"30/7/03"</definedName>
    <definedName name="HTML_LastUpdate" localSheetId="21" hidden="1">"30/7/03"</definedName>
    <definedName name="HTML_LastUpdate" localSheetId="24" hidden="1">"30/7/03"</definedName>
    <definedName name="HTML_LastUpdate" localSheetId="25" hidden="1">"23/9/2003"</definedName>
    <definedName name="HTML_LastUpdate" hidden="1">"1/9/2003"</definedName>
    <definedName name="HTML_LineAfter" hidden="1">FALSE</definedName>
    <definedName name="HTML_LineBefore" hidden="1">FALSE</definedName>
    <definedName name="HTML_Name" localSheetId="1" hidden="1">"Tak"</definedName>
    <definedName name="HTML_Name" localSheetId="2" hidden="1">"Tak"</definedName>
    <definedName name="HTML_Name" localSheetId="3" hidden="1">"Tak"</definedName>
    <definedName name="HTML_Name" localSheetId="4" hidden="1">"BMA"</definedName>
    <definedName name="HTML_Name" localSheetId="5" hidden="1">"BMA"</definedName>
    <definedName name="HTML_Name" localSheetId="12" hidden="1">"Tak"</definedName>
    <definedName name="HTML_Name" localSheetId="19" hidden="1">"Tak"</definedName>
    <definedName name="HTML_Name" localSheetId="20" hidden="1">"Tak"</definedName>
    <definedName name="HTML_Name" localSheetId="21" hidden="1">"Tak"</definedName>
    <definedName name="HTML_Name" localSheetId="24" hidden="1">"Tak"</definedName>
    <definedName name="HTML_Name" localSheetId="25" hidden="1">"Rio&amp;Umi 4ever together"</definedName>
    <definedName name="HTML_Name" hidden="1">"BMA"</definedName>
    <definedName name="HTML_OBDlg2" hidden="1">TRUE</definedName>
    <definedName name="HTML_OBDlg4" hidden="1">TRUE</definedName>
    <definedName name="HTML_OS" hidden="1">0</definedName>
    <definedName name="HTML_PathFile" localSheetId="1" hidden="1">"D:\WEB46-2\ทรัพยากรมนุษย์\เอดส์2.htm"</definedName>
    <definedName name="HTML_PathFile" localSheetId="2" hidden="1">"D:\WEB46-2\ทรัพยากรมนุษย์\เอดส์2.htm"</definedName>
    <definedName name="HTML_PathFile" localSheetId="3" hidden="1">"D:\WEB46-2\ทรัพยากรมนุษย์\เอดส์2.htm"</definedName>
    <definedName name="HTML_PathFile" localSheetId="4" hidden="1">"D:\STAT\WEB46\ADMIN\คนน.ไทย-กทม..htm"</definedName>
    <definedName name="HTML_PathFile" localSheetId="5" hidden="1">"D:\STAT\WEB46\ADMIN\คนน.ไทย-กทม..htm"</definedName>
    <definedName name="HTML_PathFile" localSheetId="12" hidden="1">"D:\WEB46-2\ทรัพยากรมนุษย์\เอดส์2.htm"</definedName>
    <definedName name="HTML_PathFile" localSheetId="19" hidden="1">"D:\WEB46-2\ทรัพยากรมนุษย์\เอดส์2.htm"</definedName>
    <definedName name="HTML_PathFile" localSheetId="20" hidden="1">"D:\WEB46-2\ทรัพยากรมนุษย์\เอดส์2.htm"</definedName>
    <definedName name="HTML_PathFile" localSheetId="21" hidden="1">"D:\WEB46-2\ทรัพยากรมนุษย์\เอดส์2.htm"</definedName>
    <definedName name="HTML_PathFile" localSheetId="24" hidden="1">"D:\WEB46-2\ทรัพยากรมนุษย์\เอดส์2.htm"</definedName>
    <definedName name="HTML_PathFile" localSheetId="25" hidden="1">"D:\STAT\WEB45-2\ENVIRONMENT\ขยะ.htm"</definedName>
    <definedName name="HTML_PathFile" hidden="1">"D:\STAT\WEB46\ADMIN\คนน.ไทย-กทม..htm"</definedName>
    <definedName name="HTML_Title" localSheetId="1" hidden="1">"3 Human"</definedName>
    <definedName name="HTML_Title" localSheetId="2" hidden="1">"3 Human"</definedName>
    <definedName name="HTML_Title" localSheetId="3" hidden="1">"3 Human"</definedName>
    <definedName name="HTML_Title" localSheetId="4" hidden="1">""</definedName>
    <definedName name="HTML_Title" localSheetId="5" hidden="1">""</definedName>
    <definedName name="HTML_Title" localSheetId="12" hidden="1">"3 Human"</definedName>
    <definedName name="HTML_Title" localSheetId="19" hidden="1">"3 Human"</definedName>
    <definedName name="HTML_Title" localSheetId="20" hidden="1">"3 Human"</definedName>
    <definedName name="HTML_Title" localSheetId="21" hidden="1">"3 Human"</definedName>
    <definedName name="HTML_Title" localSheetId="24" hidden="1">"3 Human"</definedName>
    <definedName name="HTML_Title" hidden="1">""</definedName>
    <definedName name="normal">#REF!</definedName>
    <definedName name="_xlnm.Print_Area" localSheetId="0">'(116-127) การศึกษา'!$A$1:$E$491</definedName>
    <definedName name="_xlnm.Print_Area" localSheetId="14">'(145) ผู้ป่วย_ประมาณการ54,55'!$A$1:$C$19</definedName>
    <definedName name="_xlnm.Print_Area" localSheetId="15">'(147) อัตราป่วย '!$A$1:$C$14</definedName>
    <definedName name="_xlnm.Print_Area" localSheetId="16">'(148) ป่วย-ตายอุบัติเหตุ'!$A$1:$H$24</definedName>
    <definedName name="_xlnm.Print_Area" localSheetId="32">'(167a) ปริมาณการใช้ไฟฟ้า'!$A$1:$D$19</definedName>
    <definedName name="_xlnm.Print_Area" localSheetId="40">'(179) โรงงานสะสม'!$A$1:$D$54</definedName>
    <definedName name="_xlnm.Print_Area" localSheetId="43">'(182) อุบัติเหตุปีใหม่+สงกรานต์'!$A$1:$F$28</definedName>
    <definedName name="_xlnm.Print_Area" localSheetId="44">'(183) ตำแหน่งว่างงาน'!$A$1:$C$104</definedName>
    <definedName name="_xlnm.Print_Titles" localSheetId="43">'(182) อุบัติเหตุปีใหม่+สงกรานต์'!#REF!</definedName>
  </definedNames>
  <calcPr calcId="124519"/>
</workbook>
</file>

<file path=xl/calcChain.xml><?xml version="1.0" encoding="utf-8"?>
<calcChain xmlns="http://schemas.openxmlformats.org/spreadsheetml/2006/main">
  <c r="C8" i="55"/>
  <c r="B8"/>
  <c r="I72" i="117"/>
  <c r="H72"/>
  <c r="G72"/>
  <c r="F72"/>
  <c r="E72"/>
  <c r="C28" i="24"/>
  <c r="AK17" i="52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B24" i="51"/>
  <c r="C23" s="1"/>
  <c r="D15" i="49"/>
  <c r="C15"/>
  <c r="B14"/>
  <c r="B13"/>
  <c r="B12"/>
  <c r="B11"/>
  <c r="B10"/>
  <c r="B9"/>
  <c r="B8"/>
  <c r="B7"/>
  <c r="B6"/>
  <c r="B5"/>
  <c r="B4"/>
  <c r="B3"/>
  <c r="B24" i="44"/>
  <c r="C24" i="47"/>
  <c r="C20"/>
  <c r="C16"/>
  <c r="C12"/>
  <c r="C7"/>
  <c r="C4"/>
  <c r="B6" i="45"/>
  <c r="B5"/>
  <c r="Y13" i="34"/>
  <c r="X13"/>
  <c r="V13"/>
  <c r="U13"/>
  <c r="S13"/>
  <c r="R13"/>
  <c r="P13"/>
  <c r="O13"/>
  <c r="M13"/>
  <c r="L13"/>
  <c r="J13"/>
  <c r="I13"/>
  <c r="G13"/>
  <c r="F13"/>
  <c r="D13"/>
  <c r="C13"/>
  <c r="W12"/>
  <c r="T12"/>
  <c r="Q12"/>
  <c r="N12"/>
  <c r="K12"/>
  <c r="H12"/>
  <c r="E12"/>
  <c r="B12"/>
  <c r="N11"/>
  <c r="H11"/>
  <c r="E11"/>
  <c r="B11"/>
  <c r="N10"/>
  <c r="H10"/>
  <c r="E10"/>
  <c r="B10"/>
  <c r="N9"/>
  <c r="N8"/>
  <c r="E8"/>
  <c r="B8"/>
  <c r="N7"/>
  <c r="H7"/>
  <c r="E7"/>
  <c r="B7"/>
  <c r="N6"/>
  <c r="H6"/>
  <c r="E6"/>
  <c r="B6"/>
  <c r="W5"/>
  <c r="T5"/>
  <c r="Q5"/>
  <c r="Q13" s="1"/>
  <c r="N5"/>
  <c r="K5"/>
  <c r="K13" s="1"/>
  <c r="H5"/>
  <c r="H13" s="1"/>
  <c r="E5"/>
  <c r="E13" s="1"/>
  <c r="B5"/>
  <c r="B13" s="1"/>
  <c r="C11" i="33"/>
  <c r="C13" i="31"/>
  <c r="C41" i="30"/>
  <c r="J54" i="29"/>
  <c r="H54"/>
  <c r="G54"/>
  <c r="F54"/>
  <c r="E54"/>
  <c r="D54"/>
  <c r="C54"/>
  <c r="B54"/>
  <c r="I53"/>
  <c r="I52"/>
  <c r="I51"/>
  <c r="I50"/>
  <c r="I49"/>
  <c r="I48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7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M14" i="21"/>
  <c r="K14"/>
  <c r="I14"/>
  <c r="G14"/>
  <c r="D14"/>
  <c r="C14"/>
  <c r="B14"/>
  <c r="E13"/>
  <c r="E12"/>
  <c r="E11"/>
  <c r="E10"/>
  <c r="E9"/>
  <c r="E8"/>
  <c r="E7"/>
  <c r="E6"/>
  <c r="E5"/>
  <c r="E4"/>
  <c r="E15" i="102"/>
  <c r="E16"/>
  <c r="E17"/>
  <c r="E18"/>
  <c r="E19"/>
  <c r="E20"/>
  <c r="E21"/>
  <c r="E22"/>
  <c r="E23"/>
  <c r="E24"/>
  <c r="C8" i="40"/>
  <c r="C7"/>
  <c r="C3"/>
  <c r="E12" i="102"/>
  <c r="E10"/>
  <c r="E8"/>
  <c r="E6"/>
  <c r="E11"/>
  <c r="E9"/>
  <c r="E7"/>
  <c r="E5"/>
  <c r="E4"/>
  <c r="E3"/>
  <c r="C4" i="40"/>
  <c r="C5"/>
  <c r="C6"/>
  <c r="C9"/>
  <c r="C10"/>
  <c r="C11"/>
  <c r="C12"/>
  <c r="E20" i="41"/>
  <c r="B5"/>
  <c r="B6"/>
  <c r="B7"/>
  <c r="H7" s="1"/>
  <c r="B8"/>
  <c r="B9"/>
  <c r="H9" s="1"/>
  <c r="B10"/>
  <c r="B11"/>
  <c r="H11" s="1"/>
  <c r="B12"/>
  <c r="H12" s="1"/>
  <c r="B13"/>
  <c r="B14"/>
  <c r="H14" s="1"/>
  <c r="B15"/>
  <c r="H15" s="1"/>
  <c r="B16"/>
  <c r="H16" s="1"/>
  <c r="B17"/>
  <c r="B18"/>
  <c r="B19"/>
  <c r="B20"/>
  <c r="H20" s="1"/>
  <c r="B22"/>
  <c r="B4"/>
  <c r="C14" i="38"/>
  <c r="C13"/>
  <c r="B14"/>
  <c r="B13"/>
  <c r="B3" i="20"/>
  <c r="B18" s="1"/>
  <c r="V14" i="115"/>
  <c r="AC14"/>
  <c r="K14"/>
  <c r="B14"/>
  <c r="D481" i="19"/>
  <c r="D474"/>
  <c r="D467"/>
  <c r="D458"/>
  <c r="D441"/>
  <c r="D427"/>
  <c r="D414"/>
  <c r="D407"/>
  <c r="D375"/>
  <c r="D333"/>
  <c r="D315"/>
  <c r="D296"/>
  <c r="D293"/>
  <c r="D255"/>
  <c r="D248"/>
  <c r="D227"/>
  <c r="D213"/>
  <c r="D204"/>
  <c r="D187"/>
  <c r="D175"/>
  <c r="D168"/>
  <c r="D158"/>
  <c r="D150"/>
  <c r="D143"/>
  <c r="D135"/>
  <c r="D128"/>
  <c r="D122"/>
  <c r="D113"/>
  <c r="D105"/>
  <c r="D96"/>
  <c r="D88"/>
  <c r="D83"/>
  <c r="D80"/>
  <c r="D75"/>
  <c r="D68"/>
  <c r="D59"/>
  <c r="D53"/>
  <c r="D49"/>
  <c r="D45"/>
  <c r="D40"/>
  <c r="D24"/>
  <c r="D36"/>
  <c r="D34"/>
  <c r="E3"/>
  <c r="D20"/>
  <c r="D15"/>
  <c r="D3"/>
  <c r="C227"/>
  <c r="C213"/>
  <c r="C204"/>
  <c r="C187"/>
  <c r="C175"/>
  <c r="C168"/>
  <c r="C158"/>
  <c r="C150"/>
  <c r="C143"/>
  <c r="C135"/>
  <c r="C128"/>
  <c r="C122"/>
  <c r="C113"/>
  <c r="C105"/>
  <c r="C96"/>
  <c r="C88"/>
  <c r="C83"/>
  <c r="C80"/>
  <c r="C75"/>
  <c r="C68"/>
  <c r="C59"/>
  <c r="C53"/>
  <c r="C49"/>
  <c r="C45"/>
  <c r="C36"/>
  <c r="C24"/>
  <c r="C255"/>
  <c r="C293"/>
  <c r="C296"/>
  <c r="C248"/>
  <c r="C315"/>
  <c r="C333"/>
  <c r="C342"/>
  <c r="C358"/>
  <c r="C375"/>
  <c r="C383"/>
  <c r="C395"/>
  <c r="C407"/>
  <c r="C414"/>
  <c r="C427"/>
  <c r="C441"/>
  <c r="C458"/>
  <c r="C467"/>
  <c r="C474"/>
  <c r="C481"/>
  <c r="C40"/>
  <c r="C20"/>
  <c r="C15"/>
  <c r="C3"/>
  <c r="J17" i="13"/>
  <c r="Y52" i="107"/>
  <c r="Y51"/>
  <c r="Y50"/>
  <c r="Y49"/>
  <c r="Y48"/>
  <c r="Y47"/>
  <c r="Y46"/>
  <c r="Y45"/>
  <c r="Y44"/>
  <c r="Y43"/>
  <c r="Y42"/>
  <c r="Y41"/>
  <c r="Y40"/>
  <c r="Y39"/>
  <c r="Y38"/>
  <c r="Y37"/>
  <c r="Y36"/>
  <c r="Y35"/>
  <c r="Y34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Y9"/>
  <c r="Y8"/>
  <c r="Y7"/>
  <c r="Y6"/>
  <c r="Y5"/>
  <c r="Y4"/>
  <c r="Y3"/>
  <c r="F5" i="53"/>
  <c r="F6"/>
  <c r="F7"/>
  <c r="F8"/>
  <c r="F9"/>
  <c r="F10"/>
  <c r="F11"/>
  <c r="F12"/>
  <c r="F13"/>
  <c r="F14"/>
  <c r="F15"/>
  <c r="F16"/>
  <c r="F17"/>
  <c r="F18"/>
  <c r="F19"/>
  <c r="F21"/>
  <c r="F20"/>
  <c r="F22"/>
  <c r="F24"/>
  <c r="F23"/>
  <c r="F25"/>
  <c r="F26"/>
  <c r="F27"/>
  <c r="F28"/>
  <c r="F30"/>
  <c r="F29"/>
  <c r="F31"/>
  <c r="F32"/>
  <c r="F36"/>
  <c r="F33"/>
  <c r="F35"/>
  <c r="F37"/>
  <c r="F34"/>
  <c r="F38"/>
  <c r="F39"/>
  <c r="F40"/>
  <c r="F41"/>
  <c r="F43"/>
  <c r="F42"/>
  <c r="F44"/>
  <c r="F45"/>
  <c r="F46"/>
  <c r="F48"/>
  <c r="F47"/>
  <c r="F49"/>
  <c r="F50"/>
  <c r="F51"/>
  <c r="F52"/>
  <c r="F4"/>
  <c r="F3"/>
  <c r="C11" i="17"/>
  <c r="B11"/>
  <c r="B53" i="107"/>
  <c r="D39" i="112"/>
  <c r="C39"/>
  <c r="B39"/>
  <c r="C53" i="107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Z53"/>
  <c r="AA53"/>
  <c r="Y3" i="106"/>
  <c r="Y4"/>
  <c r="Y5"/>
  <c r="Y6"/>
  <c r="Y7"/>
  <c r="Y12"/>
  <c r="Y8"/>
  <c r="Y10"/>
  <c r="Y11"/>
  <c r="Y9"/>
  <c r="Y16"/>
  <c r="Y14"/>
  <c r="Y18"/>
  <c r="Y15"/>
  <c r="Y19"/>
  <c r="Y13"/>
  <c r="Y17"/>
  <c r="Y20"/>
  <c r="Y23"/>
  <c r="Y24"/>
  <c r="B25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Z25"/>
  <c r="AA25"/>
  <c r="N3" i="105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B53"/>
  <c r="C53"/>
  <c r="D53"/>
  <c r="E53"/>
  <c r="F53"/>
  <c r="G53"/>
  <c r="H53"/>
  <c r="I53"/>
  <c r="J53"/>
  <c r="K53"/>
  <c r="L53"/>
  <c r="M53"/>
  <c r="D53" i="61"/>
  <c r="C53"/>
  <c r="B53"/>
  <c r="E53" i="53"/>
  <c r="D53"/>
  <c r="C53"/>
  <c r="B53"/>
  <c r="C16" i="48"/>
  <c r="B16"/>
  <c r="Q16" i="42"/>
  <c r="P16"/>
  <c r="O16"/>
  <c r="N16"/>
  <c r="M16"/>
  <c r="L16"/>
  <c r="K16"/>
  <c r="J16"/>
  <c r="I16"/>
  <c r="H16"/>
  <c r="G16"/>
  <c r="F16"/>
  <c r="E16"/>
  <c r="D16"/>
  <c r="C16"/>
  <c r="B16"/>
  <c r="G23" i="41"/>
  <c r="F23"/>
  <c r="D23"/>
  <c r="C23"/>
  <c r="H22"/>
  <c r="E19"/>
  <c r="E18"/>
  <c r="H17"/>
  <c r="H13"/>
  <c r="E10"/>
  <c r="H10" s="1"/>
  <c r="E8"/>
  <c r="E6"/>
  <c r="E5"/>
  <c r="E4"/>
  <c r="F53" i="32"/>
  <c r="D53"/>
  <c r="C53"/>
  <c r="B53"/>
  <c r="E51"/>
  <c r="E43"/>
  <c r="E47"/>
  <c r="E48"/>
  <c r="E26"/>
  <c r="E45"/>
  <c r="E46"/>
  <c r="E44"/>
  <c r="E37"/>
  <c r="E40"/>
  <c r="E35"/>
  <c r="E39"/>
  <c r="E38"/>
  <c r="E41"/>
  <c r="E31"/>
  <c r="E50"/>
  <c r="E27"/>
  <c r="E29"/>
  <c r="E17"/>
  <c r="E42"/>
  <c r="E36"/>
  <c r="E49"/>
  <c r="E28"/>
  <c r="E18"/>
  <c r="E23"/>
  <c r="E13"/>
  <c r="E24"/>
  <c r="E22"/>
  <c r="E14"/>
  <c r="E21"/>
  <c r="E12"/>
  <c r="E34"/>
  <c r="E30"/>
  <c r="E11"/>
  <c r="E20"/>
  <c r="E15"/>
  <c r="E52"/>
  <c r="E9"/>
  <c r="E33"/>
  <c r="E8"/>
  <c r="E10"/>
  <c r="E32"/>
  <c r="E19"/>
  <c r="E7"/>
  <c r="E5"/>
  <c r="E6"/>
  <c r="E16"/>
  <c r="E4"/>
  <c r="E3"/>
  <c r="E25"/>
  <c r="C119" i="25"/>
  <c r="C44" i="23"/>
  <c r="D53" i="22"/>
  <c r="C53"/>
  <c r="B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481" i="19"/>
  <c r="E474"/>
  <c r="E467"/>
  <c r="E458"/>
  <c r="E441"/>
  <c r="E427"/>
  <c r="E414"/>
  <c r="E407"/>
  <c r="E395"/>
  <c r="E383"/>
  <c r="E375"/>
  <c r="E358"/>
  <c r="E342"/>
  <c r="E333"/>
  <c r="E315"/>
  <c r="E296"/>
  <c r="E293"/>
  <c r="E255"/>
  <c r="E248"/>
  <c r="E227"/>
  <c r="E213"/>
  <c r="E204"/>
  <c r="E187"/>
  <c r="E175"/>
  <c r="E168"/>
  <c r="E158"/>
  <c r="E150"/>
  <c r="E143"/>
  <c r="E135"/>
  <c r="E128"/>
  <c r="E122"/>
  <c r="E113"/>
  <c r="E105"/>
  <c r="E96"/>
  <c r="E88"/>
  <c r="E83"/>
  <c r="E80"/>
  <c r="E75"/>
  <c r="E68"/>
  <c r="E59"/>
  <c r="E53"/>
  <c r="E49"/>
  <c r="E45"/>
  <c r="E40"/>
  <c r="E36"/>
  <c r="E34"/>
  <c r="C34"/>
  <c r="E24"/>
  <c r="E20"/>
  <c r="E15"/>
  <c r="H5" i="13"/>
  <c r="H6"/>
  <c r="H7"/>
  <c r="H8"/>
  <c r="H9"/>
  <c r="H10"/>
  <c r="H11"/>
  <c r="H12"/>
  <c r="H13"/>
  <c r="H14"/>
  <c r="H15"/>
  <c r="H16"/>
  <c r="B17"/>
  <c r="C17"/>
  <c r="E17"/>
  <c r="F17"/>
  <c r="I17"/>
  <c r="K17"/>
  <c r="L17"/>
  <c r="O17"/>
  <c r="Y25" i="106"/>
  <c r="Y53" i="107" l="1"/>
  <c r="N53" i="105"/>
  <c r="F53" i="53"/>
  <c r="C8" i="51"/>
  <c r="C13"/>
  <c r="C6"/>
  <c r="C12"/>
  <c r="C18"/>
  <c r="C5"/>
  <c r="C10"/>
  <c r="C16"/>
  <c r="C4"/>
  <c r="C9"/>
  <c r="C14"/>
  <c r="C19" i="47"/>
  <c r="H6" i="41"/>
  <c r="H5"/>
  <c r="H4"/>
  <c r="H18"/>
  <c r="B23"/>
  <c r="E23"/>
  <c r="H8"/>
  <c r="H19"/>
  <c r="W13" i="34"/>
  <c r="D490" i="19"/>
  <c r="E490"/>
  <c r="C490"/>
  <c r="C12" i="20"/>
  <c r="C10"/>
  <c r="C16"/>
  <c r="C11"/>
  <c r="C3"/>
  <c r="C14"/>
  <c r="C9"/>
  <c r="C17"/>
  <c r="C13"/>
  <c r="C18"/>
  <c r="C15"/>
  <c r="C8"/>
  <c r="E14" i="21"/>
  <c r="T13" i="34"/>
  <c r="H17" i="13"/>
  <c r="H23" i="41"/>
  <c r="E53" i="22"/>
  <c r="E53" i="32"/>
  <c r="C7" i="20"/>
  <c r="N13" i="34"/>
  <c r="C20" i="51"/>
  <c r="C6" i="20"/>
  <c r="B15" i="49"/>
  <c r="C5" i="20"/>
  <c r="C4"/>
  <c r="I54" i="29"/>
  <c r="C11" i="47"/>
  <c r="C3" i="51"/>
  <c r="C7"/>
  <c r="C11"/>
  <c r="C15"/>
  <c r="C22"/>
  <c r="C17"/>
  <c r="C19"/>
  <c r="C21"/>
</calcChain>
</file>

<file path=xl/sharedStrings.xml><?xml version="1.0" encoding="utf-8"?>
<sst xmlns="http://schemas.openxmlformats.org/spreadsheetml/2006/main" count="4443" uniqueCount="2195">
  <si>
    <t>ลาดพร้าว</t>
  </si>
  <si>
    <t>ลอยสายอนุสรณ์</t>
  </si>
  <si>
    <t>วัดลาดพร้าว</t>
  </si>
  <si>
    <t>เทพวิทยา</t>
  </si>
  <si>
    <t>วัดลาดปลาเค้า</t>
  </si>
  <si>
    <t>เพชรถนอม (คลองเสือน้อย)</t>
  </si>
  <si>
    <t>คลองทรงกระเทียม</t>
  </si>
  <si>
    <t>บางซื่อ</t>
  </si>
  <si>
    <t>วัดประดู่ธรรมาธิปัตย์</t>
  </si>
  <si>
    <t>วัดบางโพโอมาวาส</t>
  </si>
  <si>
    <t>วัดสร้อยทอง</t>
  </si>
  <si>
    <t>วัดทองสุทธาราม</t>
  </si>
  <si>
    <t>วัดมัชฌันติการาม</t>
  </si>
  <si>
    <t>วัดเลียบราษฎร์บำรุง</t>
  </si>
  <si>
    <t>วัดประชาศรัทธาธรรม</t>
  </si>
  <si>
    <t>สายไหม</t>
  </si>
  <si>
    <t>วัดเกาะสุวรรณาราม</t>
  </si>
  <si>
    <t>ออเงิน</t>
  </si>
  <si>
    <t>วัดหนองใหญ่</t>
  </si>
  <si>
    <t>ฤทธิยะวรรณาลัย</t>
  </si>
  <si>
    <t>ประชานุกูล</t>
  </si>
  <si>
    <t>พรพระร่วงประสิทธิ์</t>
  </si>
  <si>
    <t>วัดราษฎร์นิยมธรรม</t>
  </si>
  <si>
    <t>ซอยแอนเนกซ์</t>
  </si>
  <si>
    <t>หลักสี่</t>
  </si>
  <si>
    <t>วัดหลักสี่ (ทองใบทิวารีวิทยา)</t>
  </si>
  <si>
    <t>ทุ่งสองห้อง (คุปตัษเฐียรอุทิศ)</t>
  </si>
  <si>
    <t>เคหะทุ่งสองห้องวิทยา 1</t>
  </si>
  <si>
    <t>เคหะทุ่งสองห้องวิทยา 2</t>
  </si>
  <si>
    <t>การเคหะท่าทราย</t>
  </si>
  <si>
    <t>บางเขน (ไว้สาลีอนุสรณ์)</t>
  </si>
  <si>
    <t>บางกะปิ</t>
  </si>
  <si>
    <t>ไขศรีปราโมชอนุสรณ์</t>
  </si>
  <si>
    <t>สุเหร่าคลองจั่น</t>
  </si>
  <si>
    <t>วัดเทพลีลา</t>
  </si>
  <si>
    <t>วัดศรีบุญเรือง</t>
  </si>
  <si>
    <t>ลำสาลี (ราษฎร์บำรุง)</t>
  </si>
  <si>
    <t>คลองกะจะ</t>
  </si>
  <si>
    <t>สุเหร่าวังใหญ่</t>
  </si>
  <si>
    <t>สุเหร่าหัวหมากน้อย</t>
  </si>
  <si>
    <t>บ้านบางกะปิ</t>
  </si>
  <si>
    <t>วัดบึงทองหลาง</t>
  </si>
  <si>
    <t>มัธยมบ้านบางกะปิ</t>
  </si>
  <si>
    <t>ประเวศ</t>
  </si>
  <si>
    <t>16 แห่ง</t>
  </si>
  <si>
    <t>วัดตะกล่ำ</t>
  </si>
  <si>
    <t>แก่นทองอุปถัมภ์</t>
  </si>
  <si>
    <t>วัดกระทุ่มเสือปลา</t>
  </si>
  <si>
    <t>คลองมะขามเทศ</t>
  </si>
  <si>
    <t>สุเหร่าจรเข้ขบ</t>
  </si>
  <si>
    <t>สุเหร่าทางควาย</t>
  </si>
  <si>
    <t>สุเหร่าทับช้าง</t>
  </si>
  <si>
    <t>สุเหร่าบึงหนองบอน</t>
  </si>
  <si>
    <t>สุเหร่าศาลาลอย</t>
  </si>
  <si>
    <t>สุเหร่าบ้านม้า</t>
  </si>
  <si>
    <t>คลองปักหลัก</t>
  </si>
  <si>
    <t>งามมานะ (แผน-ทับอุทิศ)</t>
  </si>
  <si>
    <t>คชเผือกอนุสรณ์</t>
  </si>
  <si>
    <t>สุวิทย์เสรีอนุสรณ์</t>
  </si>
  <si>
    <t>อยู่เป็นสุขอนุสรณ์</t>
  </si>
  <si>
    <t>มัธยมสุวิทย์เสรีย์อนุสรณ์</t>
  </si>
  <si>
    <t>บึงกุ่ม</t>
  </si>
  <si>
    <t>วัดบางเตย</t>
  </si>
  <si>
    <t>ประภาสวิทยา</t>
  </si>
  <si>
    <t>คลองลำเจียก</t>
  </si>
  <si>
    <t>วัดนวลจันทร์</t>
  </si>
  <si>
    <t>วัดพิชัย</t>
  </si>
  <si>
    <t>คลองกุ่ม</t>
  </si>
  <si>
    <t>พิชัยพัฒนา</t>
  </si>
  <si>
    <t>แย้มจาดวิชชานุสรณ์</t>
  </si>
  <si>
    <t>มีนบุรี</t>
  </si>
  <si>
    <t>13 แห่ง</t>
  </si>
  <si>
    <t>คลองสองต้นนุ่น</t>
  </si>
  <si>
    <t>คลองสาม</t>
  </si>
  <si>
    <t>วังเล็กวิทยานุสรณ์ (คลองสี่)</t>
  </si>
  <si>
    <t>บ้านเกาะ</t>
  </si>
  <si>
    <t>บึงขวาง (มหาดไทยอุปถัมภ์)</t>
  </si>
  <si>
    <t>วัดทองสัมฤทธิ์</t>
  </si>
  <si>
    <t>วัดบำเพ็ญเหนือ</t>
  </si>
  <si>
    <t>วัดแสนสุข</t>
  </si>
  <si>
    <t>วัดใหม่ลำนกแขวก</t>
  </si>
  <si>
    <t>ศาลาคู้</t>
  </si>
  <si>
    <t>สุเหร่าบางชัน</t>
  </si>
  <si>
    <t>สุเหร่าทรายกองดิน</t>
  </si>
  <si>
    <t>ลาดกระบัง</t>
  </si>
  <si>
    <t>20 แห่ง</t>
  </si>
  <si>
    <t>วัดลาดกระบัง</t>
  </si>
  <si>
    <t>วัดปลูกศรัทธา</t>
  </si>
  <si>
    <t>วัดสังฆราชา</t>
  </si>
  <si>
    <t>วัดบำรุงรื่น</t>
  </si>
  <si>
    <t>วัดพลมานีย์</t>
  </si>
  <si>
    <t>วัดสุทธาโภชน์</t>
  </si>
  <si>
    <t>แสงหิรัญวิทยา</t>
  </si>
  <si>
    <t>ประสานสามัคคี (บ้านทับยาว)</t>
  </si>
  <si>
    <t>วัดบึงบัว</t>
  </si>
  <si>
    <t>วัดทิพพาวาส</t>
  </si>
  <si>
    <t>ลำพะอง</t>
  </si>
  <si>
    <t>วัดราชโกษา</t>
  </si>
  <si>
    <t>วัดขุมทอง</t>
  </si>
  <si>
    <t>ตำบลขุมทอง (ประชาอุทิศ)</t>
  </si>
  <si>
    <t>ขุมทอง (เพชรทองคำอุปถัมภ์)</t>
  </si>
  <si>
    <t>วัดลานบุญ</t>
  </si>
  <si>
    <t>วัดปากบึง</t>
  </si>
  <si>
    <t>สุเหร่าลำนายโส</t>
  </si>
  <si>
    <t>แดงเป้า (สิงสุขบูรณะ)</t>
  </si>
  <si>
    <t>เคหะชุมชนลาดกระบัง</t>
  </si>
  <si>
    <t>สะพานสูง</t>
  </si>
  <si>
    <t>สุเหร่าทับช้างคลองบน</t>
  </si>
  <si>
    <t>สมโภชกรุงอนุสรณ์ (200 ปี)</t>
  </si>
  <si>
    <t>สุเหร่าซีรอ</t>
  </si>
  <si>
    <t>สุเหร่าลาดบัวขาว</t>
  </si>
  <si>
    <t>สามแยกคลองหลอแหล</t>
  </si>
  <si>
    <t>หนองจอก</t>
  </si>
  <si>
    <t>37 แห่ง</t>
  </si>
  <si>
    <t>วัดหนองจอก (ภักดีนรเศรษฐ)</t>
  </si>
  <si>
    <t>สุเหร่าหะยีมินา</t>
  </si>
  <si>
    <t>สุเหร่าบ้านเกาะ</t>
  </si>
  <si>
    <t>ลำบุหรี่พวง</t>
  </si>
  <si>
    <t>หนองจอกพิทยานุสรณ์</t>
  </si>
  <si>
    <t>สุเหร่าศาลาแดง</t>
  </si>
  <si>
    <t>สามแยกท่าไข่</t>
  </si>
  <si>
    <t>หลวงแพ่ง (บำรุงรัฐกิจ)</t>
  </si>
  <si>
    <t>นิลราษฎร์อุปถัมภ์</t>
  </si>
  <si>
    <t>บ้านเจียรดับ</t>
  </si>
  <si>
    <t>วัดทรัพย์สโมสร</t>
  </si>
  <si>
    <t>สุเหร่านาตับ</t>
  </si>
  <si>
    <t>สุเหร่าอีรั้ว</t>
  </si>
  <si>
    <t>อิสลามลำไทร</t>
  </si>
  <si>
    <t>บ้านลำต้นกล้วย</t>
  </si>
  <si>
    <t>วัดพระยาปลา</t>
  </si>
  <si>
    <t>วัดแสนเกษม</t>
  </si>
  <si>
    <t>วัดใหม่เจริญราษฎร์</t>
  </si>
  <si>
    <t>วัดสามง่าม</t>
  </si>
  <si>
    <t>วัดสีชมพู</t>
  </si>
  <si>
    <t>ลำเจดีย์</t>
  </si>
  <si>
    <t>สุเหร่าคลองเก้า</t>
  </si>
  <si>
    <t>สุเหร่าคลองสิบ</t>
  </si>
  <si>
    <t>สุเหร่าคลองสิบเอ็ด</t>
  </si>
  <si>
    <t>สุเหร่าสนามกลางลำ</t>
  </si>
  <si>
    <t>วัดใหม่กระทุ่มล้ม</t>
  </si>
  <si>
    <t>ผลลีรุ่งเรือง</t>
  </si>
  <si>
    <t>วัดราษฎร์บำรุง</t>
  </si>
  <si>
    <t>คลองสอง</t>
  </si>
  <si>
    <t>คารีอุปถัมภ์</t>
  </si>
  <si>
    <t>สุเหร่าลำแขก</t>
  </si>
  <si>
    <t>ศิริวังวิทยาคาร</t>
  </si>
  <si>
    <t>สังฆประชานุสสรณ์</t>
  </si>
  <si>
    <t>วัดอู่ตะเภา</t>
  </si>
  <si>
    <t>วัดลำต้อยติ่ง</t>
  </si>
  <si>
    <t>ลำผักชี</t>
  </si>
  <si>
    <t>คันนายาว</t>
  </si>
  <si>
    <t>จินดาบำรุง</t>
  </si>
  <si>
    <t>คลองสามวา</t>
  </si>
  <si>
    <t>18 แห่ง</t>
  </si>
  <si>
    <t>กลางคลองสอง</t>
  </si>
  <si>
    <t>บางชัน</t>
  </si>
  <si>
    <t>บ้านแบนชะโด</t>
  </si>
  <si>
    <t>บ้านหนองระแหง (ชมแสงประชานุกูล)</t>
  </si>
  <si>
    <t>ประชาราษฎร์อุปถัมภ์วิทยา</t>
  </si>
  <si>
    <t>วัดคู้บอน</t>
  </si>
  <si>
    <t>วัดบัวแก้ว</t>
  </si>
  <si>
    <t>วัดแป้นทอง</t>
  </si>
  <si>
    <t>วัดพระยาสุเรนทร์</t>
  </si>
  <si>
    <t>วัดลำกระดาน</t>
  </si>
  <si>
    <t>วัดศรีสุก (แย้มเยื้อนอุปถัมภ์)</t>
  </si>
  <si>
    <t>111 ม.7 ถนนฉลองกรุง แขวงลำปลาทิว เขตลาดกระบัง กรุงเทพมหานคร 10520</t>
  </si>
  <si>
    <t>505 ถนนสวนพลู แขวงทุ่งมหาเมฆ เขตสาทร กรุงเทพมหานคร 10120</t>
  </si>
  <si>
    <t>505 ซอยสวนพลู ถนนสาทร แขวงทุ่งมหาเมฆ เขตสาทร กรุงเทพมหานคร 10120</t>
  </si>
  <si>
    <t>0-2286-3132</t>
  </si>
  <si>
    <t xml:space="preserve">50 หมู่ที่ 1 ซอยเพชรเกษม 63 ถนนเพชรเกษม แขวงหลักสอง เขตบางแค กรุงเทพมหานคร 10160  </t>
  </si>
  <si>
    <t>0-2450-3010-3</t>
  </si>
  <si>
    <t>74 หมู่ที่ 7 ซอยท่าข้าม ถนนพระรามที่ 2 แขวงแสมดำ เขตบางขุนเทียน กรุงเทพมหานคร 10150</t>
  </si>
  <si>
    <t>0-2416-2841</t>
  </si>
  <si>
    <t>1277 ถนนเอกชัย แขวงบางบอน เขตบางบอน กรุงเทพมหานคร 10150</t>
  </si>
  <si>
    <t>0-2413-1114-6, 0-2413-1661-2</t>
  </si>
  <si>
    <t>0-2429-0310-3, 0-2429-3570-1</t>
  </si>
  <si>
    <t xml:space="preserve">22 หมู่ที่ 4 ซอยเพชรเกษม 110 ถนนเพชรเกษม แขวงหนองค้างพลู เขตหนองแขม กรุงเทพมหานคร 10160    </t>
  </si>
  <si>
    <t>0-2404-3957-60</t>
  </si>
  <si>
    <t>0-2421-7926-7</t>
  </si>
  <si>
    <t xml:space="preserve">173 หมู่ที่ 13 ถนนสีหบุรานุกิจ แขวงมีนบุรี เขตมีนบุรี กรุงเทพมหานคร </t>
  </si>
  <si>
    <t>ไม่เป็นเหตุรำคาญ</t>
  </si>
  <si>
    <t>สุนัข</t>
  </si>
  <si>
    <t>แมว</t>
  </si>
  <si>
    <t>นก</t>
  </si>
  <si>
    <t>ไก่</t>
  </si>
  <si>
    <t>หมู</t>
  </si>
  <si>
    <t>สัตว์อื่น ๆ</t>
  </si>
  <si>
    <t>แหล่งข้อมูล : กลุ่มงานสุขาภิบาลทั่วไป กองสุขาภิบาลสิ่งแวดล้อม สำนักอนามัย กรุงเทพมหานคร</t>
  </si>
  <si>
    <t>ขย1</t>
  </si>
  <si>
    <t>ขย2</t>
  </si>
  <si>
    <t>ขย3</t>
  </si>
  <si>
    <t>ขยบ</t>
  </si>
  <si>
    <t>แหล่งข้อมูล : สำนักยา สำนักงานคณะกรรมการอาหารและยา กระทรวงสาธารณสุข</t>
  </si>
  <si>
    <t>หมายเหตุ   : ขย1  หมายถึง  ขายยาแผนปัจจุบัน</t>
  </si>
  <si>
    <r>
      <t xml:space="preserve">หมายเหตุ   : </t>
    </r>
    <r>
      <rPr>
        <b/>
        <sz val="12"/>
        <rFont val="TH SarabunPSK"/>
        <family val="2"/>
      </rPr>
      <t>ขย2  หมายถึง  ขายยาแผนปัจจุบันเฉพาะยาบรรจุเสร็จที่ไม่ใช่ยาอันตรายหรือควบคุมพิเศษ</t>
    </r>
  </si>
  <si>
    <r>
      <t xml:space="preserve">หมายเหตุ   : </t>
    </r>
    <r>
      <rPr>
        <b/>
        <sz val="12"/>
        <rFont val="TH SarabunPSK"/>
        <family val="2"/>
      </rPr>
      <t>ขย3  หมายถึง  ขายยาแผนปัจจุบันเฉพาะยาบรรจุเสร็จสำหรับสัตว์</t>
    </r>
  </si>
  <si>
    <r>
      <t xml:space="preserve">หมายเหตุ   : </t>
    </r>
    <r>
      <rPr>
        <b/>
        <sz val="12"/>
        <rFont val="TH SarabunPSK"/>
        <family val="2"/>
      </rPr>
      <t>ขยบ  หมายถึง  ขายยาแผนโบราณ</t>
    </r>
  </si>
  <si>
    <t xml:space="preserve">จำนวนผู้ใช้น้ำประปา และปริมาณน้ำจำหน่าย จำแนกตามประเภทผู้ใช้น้ำในเขตนครหลวง </t>
  </si>
  <si>
    <t>ประเภทผู้ใช้น้ำ</t>
  </si>
  <si>
    <t>จำนวนผู้ใช้น้ำ (ราย)</t>
  </si>
  <si>
    <t xml:space="preserve">     ปริมาณน้ำจำหน่าย (ล้านลูกบาศก์เมตร)</t>
  </si>
  <si>
    <t xml:space="preserve">  ที่อยู่อาศัย</t>
  </si>
  <si>
    <t xml:space="preserve">  ธุรกิจ</t>
  </si>
  <si>
    <t xml:space="preserve">  อุตสาหกรรม</t>
  </si>
  <si>
    <t xml:space="preserve">  ราชการ รัฐวิสาหกิจ</t>
  </si>
  <si>
    <t xml:space="preserve">  น้ำสาธารณะและอื่น ๆ </t>
  </si>
  <si>
    <t>แหล่งข้อมูล : ฝ่ายแผนและข้อมูลองค์กร การประปานครหลวง</t>
  </si>
  <si>
    <t xml:space="preserve">หมายเหตุ    : น้ำสาธารณะและอื่น ๆ ประกอบด้วย น้ำใช้ในการดับเพลิง น้ำใช้จากก๊อกน้ำสาธารณะ น้ำใช้ในการซ่อมท่อ น้ำแจก </t>
  </si>
  <si>
    <r>
      <t xml:space="preserve">หมายเหตุ    : </t>
    </r>
    <r>
      <rPr>
        <b/>
        <sz val="14"/>
        <rFont val="TH SarabunPSK"/>
        <family val="2"/>
      </rPr>
      <t>จึงไม่มีข้อมูลจำนวนผู้ใช้น้ำ</t>
    </r>
  </si>
  <si>
    <t>รายการ</t>
  </si>
  <si>
    <t xml:space="preserve"> จำนวนผู้ใช้น้ำ ณ สิ้นปี (ราย)</t>
  </si>
  <si>
    <t xml:space="preserve"> ปริมาณน้ำที่ผลิต (ล้าน ลบ.ม./ปี)</t>
  </si>
  <si>
    <t xml:space="preserve"> ปริมาณน้ำจำหน่าย (ล้าน ลบ.ม./ปี)</t>
  </si>
  <si>
    <t xml:space="preserve"> ปริมาณน้ำใช้เฉลี่ย (ลบ.ม./ราย/เดือน)</t>
  </si>
  <si>
    <t xml:space="preserve"> พื้นที่ให้บริการ (ตร.กม.)</t>
  </si>
  <si>
    <t>หมายเหตุ   : พื้นที่ให้บริการของการประปานครหลวง ได้แก่ กรุงเทพมหานคร สมุทรปราการ และนนทบุรี</t>
  </si>
  <si>
    <r>
      <t xml:space="preserve">หมายเหตุ   : </t>
    </r>
    <r>
      <rPr>
        <b/>
        <sz val="14"/>
        <rFont val="TH SarabunPSK"/>
        <family val="2"/>
      </rPr>
      <t>มีสำนักงานประปาสาขารวม 16 แห่ง ดังนี้</t>
    </r>
  </si>
  <si>
    <r>
      <t xml:space="preserve">หมายเหตุ   : </t>
    </r>
    <r>
      <rPr>
        <b/>
        <sz val="14"/>
        <rFont val="TH SarabunPSK"/>
        <family val="2"/>
      </rPr>
      <t xml:space="preserve">สำนักงานประปาสาขาพระโขนง สุขุมวิท พญาไท ลาดพร้าว แม้นศรี ทุ่งมหาเมฆ ประชาชื่น </t>
    </r>
  </si>
  <si>
    <r>
      <t xml:space="preserve">หมายเหตุ   : </t>
    </r>
    <r>
      <rPr>
        <b/>
        <sz val="14"/>
        <rFont val="TH SarabunPSK"/>
        <family val="2"/>
      </rPr>
      <t>บางเขน มีนบุรี บางกอกน้อย ตากสิน ภาษีเจริญ สุขสวัสดิ์ สมุทรปราการ นนทบุรี และบางบัวทอง</t>
    </r>
  </si>
  <si>
    <t>จำนวนโรงงานที่ได้รับอนุญาตให้ประกอบกิจการเฉพาะเขตกรุงเทพมหานคร</t>
  </si>
  <si>
    <t>โรงงาน (แห่ง)</t>
  </si>
  <si>
    <t>เงินลงทุน (บาท)</t>
  </si>
  <si>
    <t>คนงาน (คน)</t>
  </si>
  <si>
    <t>แหล่งข้อมูล : ศูนย์สารสนเทศโรงงานอุตสาหกรรม กรมโรงงานอุตสาหกรรม กระทรวงอุตสาหกรรม</t>
  </si>
  <si>
    <t>พื้นที่ (ไร่-งาน-ตารางวา)</t>
  </si>
  <si>
    <t>ประชานิเวศน์ 1</t>
  </si>
  <si>
    <t>เทวราช</t>
  </si>
  <si>
    <t xml:space="preserve">บางกะปิ </t>
  </si>
  <si>
    <t xml:space="preserve">ถนนลาดพร้าว ซอย 127 แขวงคลองจั่น เขตบางกะปิ กรุงเทพมหานคร </t>
  </si>
  <si>
    <t>รัชดาภิเษก</t>
  </si>
  <si>
    <t>ใต้สะพานรัชดาภิเษก ถนนเทอดไท แขวงธนบุรี เขตธนบุรี  กรุงเทพมหานคร</t>
  </si>
  <si>
    <t>พระเครื่องวงเวียนเล็ก</t>
  </si>
  <si>
    <t>อรุณอมรินทร์</t>
  </si>
  <si>
    <t>สิงหา</t>
  </si>
  <si>
    <t>ใต้สะพานพระโขนง ถนนสุขุมวิท แขวงพระโขนง เขตคลองเตย กรุงเทพมหานคร</t>
  </si>
  <si>
    <t>ธนบุรี (สนามหลวง 2)</t>
  </si>
  <si>
    <t>ราษฎร์บูรณะ*</t>
  </si>
  <si>
    <t>จตุจักรพระราม 3</t>
  </si>
  <si>
    <t xml:space="preserve">แหล่งข้อมูล :  ฝ่ายอำนวยการตลาด สำนักงานตลาด กรุงเทพมหานคร </t>
  </si>
  <si>
    <t>สถานธนานุบาล</t>
  </si>
  <si>
    <t>หมายเลขโทรศัพท์</t>
  </si>
  <si>
    <t>0-2250-1321, 0-2251-7559</t>
  </si>
  <si>
    <t xml:space="preserve">248/4 - 5 ถนนประดิพัทธ์ (สี่แยกสะพานควาย) แขวงสามเสนใน เขตพญาไท กรุงเทพมหานคร </t>
  </si>
  <si>
    <t>0-2618-3585, 0-2279-2661</t>
  </si>
  <si>
    <t xml:space="preserve">101 ถนนดินแดง (สามแยกดินแดง) แขวงดินแดง เขตดินแดง กรุงเทพมหานคร </t>
  </si>
  <si>
    <t>0-2245-1718, 0-2643-4104</t>
  </si>
  <si>
    <t>สำราญราษฎร์</t>
  </si>
  <si>
    <t>214 ถนนบำรุงเมือง แขวงสำราญราษฎร์ เขตพระนคร กรุงเทพมหานคร</t>
  </si>
  <si>
    <t>0-2222-1807, 0-2221-8888</t>
  </si>
  <si>
    <t>เทเวศร์</t>
  </si>
  <si>
    <t>397/9 ถนนสามเสน (เชิงสะพานเทเวศร์) แขวงวชิรพยาบาล เขตดุสิต กรุงเทพมหานคร</t>
  </si>
  <si>
    <t>1.3  เข้าศึกษาต่อในโรงเรียนสังกัดกรุงเทพมหานคร</t>
  </si>
  <si>
    <t>1.5  เข้าศึกษาต่อโรงเรียนสาธิตสังกัดสำนักงานคณะกรรมการการอุดมศึกษา</t>
  </si>
  <si>
    <t>1.6  เข้าศึกษาต่อวิทยาลัยนาฏศิลป กระทรวงศึกษาธิการ</t>
  </si>
  <si>
    <t>1.7  เข้าศึกษาต่อโรงเรียนดุริยางค์ทหาร</t>
  </si>
  <si>
    <t>1.8  การศึกษานอกระบบโรงเรียน กระทรวงศึกษาธิการ</t>
  </si>
  <si>
    <t>1.10 เข้าศึกษาต่อโรงเรียนทางศาสนา</t>
  </si>
  <si>
    <t>1.11 ศึกษาต่ออื่น ๆ ไม่ระบุ</t>
  </si>
  <si>
    <t>ไปประกอบอาชีพ</t>
  </si>
  <si>
    <t>ไม่ได้ศึกษาต่อและไม่ได้ประกอบอาชีพ</t>
  </si>
  <si>
    <t>ติดตามไม่ได้</t>
  </si>
  <si>
    <t>แหล่งข้อมูล : ฝ่ายบริหารงานทั่วไป สำนักงานยุทธศาสตร์การศึกษา สำนักการศึกษา กรุงเทพมหานคร</t>
  </si>
  <si>
    <t>จำนวนนักศึกษาและจำนวนครูโรงเรียนฝึกอาชีพกรุงเทพมหานคร</t>
  </si>
  <si>
    <t>โรงเรียนฝึกอาชีพ</t>
  </si>
  <si>
    <t>จำนวนนักศึกษา</t>
  </si>
  <si>
    <t>กรุงเทพมหานคร</t>
  </si>
  <si>
    <t>ภาคเช้า</t>
  </si>
  <si>
    <t>ภาคบ่าย</t>
  </si>
  <si>
    <t>ภาคค่ำ</t>
  </si>
  <si>
    <t>ข้าราชการ</t>
  </si>
  <si>
    <t>ลูกจ้างประจำ</t>
  </si>
  <si>
    <t>ลูกจ้างชั่วคราว</t>
  </si>
  <si>
    <t>วิทยากร</t>
  </si>
  <si>
    <t>ดินแดง 1</t>
  </si>
  <si>
    <t>ดินแดง 2</t>
  </si>
  <si>
    <t>บ่อนไก่</t>
  </si>
  <si>
    <t>อาทร สังขะวัฒนะ</t>
  </si>
  <si>
    <t>หลวงพ่อทวีศักดิ์ ชุตินฺธโร อุทิศ</t>
  </si>
  <si>
    <t>ม้วน บำรุงศิลป์</t>
  </si>
  <si>
    <t>กาญจนสิงหาสน์อุปถัมภ์</t>
  </si>
  <si>
    <t>แหล่งข้อมูล : กลุ่มงานการศึกษาอาชีพ กองส่งเสริมอาชีพ สำนักพัฒนาสังคม กรุงเทพมหานคร</t>
  </si>
  <si>
    <t>เขต</t>
  </si>
  <si>
    <t>เล็ก</t>
  </si>
  <si>
    <t>กลาง</t>
  </si>
  <si>
    <t>ใหญ่</t>
  </si>
  <si>
    <t>แหล่งข้อมูล :  สำนักงานยุทธศาสตร์การศึกษา สำนักการศึกษา กรุงเทพมหานคร</t>
  </si>
  <si>
    <r>
      <t xml:space="preserve">หมายเหตุ </t>
    </r>
    <r>
      <rPr>
        <b/>
        <sz val="12"/>
        <color indexed="9"/>
        <rFont val="TH SarabunPSK"/>
        <family val="2"/>
      </rPr>
      <t>. .</t>
    </r>
    <r>
      <rPr>
        <b/>
        <sz val="12"/>
        <rFont val="TH SarabunPSK"/>
        <family val="2"/>
      </rPr>
      <t xml:space="preserve">: 1. โรงเรียนขนาดเล็ก </t>
    </r>
    <r>
      <rPr>
        <b/>
        <sz val="12"/>
        <color indexed="9"/>
        <rFont val="TH SarabunPSK"/>
        <family val="2"/>
      </rPr>
      <t xml:space="preserve"> .</t>
    </r>
    <r>
      <rPr>
        <b/>
        <sz val="12"/>
        <rFont val="TH SarabunPSK"/>
        <family val="2"/>
      </rPr>
      <t xml:space="preserve">   จำนวนนักเรียนตั้งแต่   </t>
    </r>
    <r>
      <rPr>
        <b/>
        <sz val="12"/>
        <color indexed="9"/>
        <rFont val="TH SarabunPSK"/>
        <family val="2"/>
      </rPr>
      <t>00</t>
    </r>
    <r>
      <rPr>
        <b/>
        <sz val="12"/>
        <rFont val="TH SarabunPSK"/>
        <family val="2"/>
      </rPr>
      <t>1 - 400 คน</t>
    </r>
  </si>
  <si>
    <r>
      <t>หมายเหตุ   .:</t>
    </r>
    <r>
      <rPr>
        <b/>
        <sz val="12"/>
        <rFont val="TH SarabunPSK"/>
        <family val="2"/>
      </rPr>
      <t xml:space="preserve"> 2. โรงเรียนขนาดกลาง    จำนวนนักเรียนตั้งแต่   401 - 800 คน</t>
    </r>
  </si>
  <si>
    <r>
      <t xml:space="preserve">หมายเหตุ   .: </t>
    </r>
    <r>
      <rPr>
        <b/>
        <sz val="12"/>
        <rFont val="TH SarabunPSK"/>
        <family val="2"/>
      </rPr>
      <t>3. โรงเรียนขนาดใหญ่     จำนวนนักเรียนตั้งแต่</t>
    </r>
    <r>
      <rPr>
        <b/>
        <sz val="12"/>
        <color indexed="9"/>
        <rFont val="TH SarabunPSK"/>
        <family val="2"/>
      </rPr>
      <t xml:space="preserve">   </t>
    </r>
    <r>
      <rPr>
        <b/>
        <sz val="12"/>
        <rFont val="TH SarabunPSK"/>
        <family val="2"/>
      </rPr>
      <t>801 คนขึ้นไป</t>
    </r>
  </si>
  <si>
    <t>ห้องสมุดเพื่อการเรียนรู้กรุงเทพมหานคร</t>
  </si>
  <si>
    <t>จำนวนผู้ใช้บริการ</t>
  </si>
  <si>
    <t>ห้องสมุดฯ ซอยพระนาง</t>
  </si>
  <si>
    <t>เขตราชเทวี</t>
  </si>
  <si>
    <t>ห้องสมุดฯ สวนลุมพินี</t>
  </si>
  <si>
    <t>เขตปทุมวัน</t>
  </si>
  <si>
    <t>ห้องสมุดฯ บางกะปิ</t>
  </si>
  <si>
    <t>เขตบางกะปิ</t>
  </si>
  <si>
    <t>ห้องสมุดฯ สะพานสูง</t>
  </si>
  <si>
    <t>เขตสะพานสูง</t>
  </si>
  <si>
    <t>ห้องสมุดฯ บางขุนเทียน</t>
  </si>
  <si>
    <t>เขตบางขุนเทียน</t>
  </si>
  <si>
    <t xml:space="preserve">ห้องสมุดฯ ทุ่งครุ </t>
  </si>
  <si>
    <t>เขตทุ่งครุ</t>
  </si>
  <si>
    <t>ห้องสมุดฯ วัดราชโอรสารามราชวรวิหาร</t>
  </si>
  <si>
    <t>เขตจอมทอง</t>
  </si>
  <si>
    <t>ห้องสมุดฯ วัดศิริพงษ์ธรรมนิมิต</t>
  </si>
  <si>
    <t>เขตบางเขน</t>
  </si>
  <si>
    <t>ห้องสมุดฯ เขตราษฎร์บูรณะ</t>
  </si>
  <si>
    <t>เขตราษฎร์บูรณะ</t>
  </si>
  <si>
    <t>ห้องสมุดฯ ดุสิต</t>
  </si>
  <si>
    <t>เขตดุสิต</t>
  </si>
  <si>
    <t>ห้องสมุดวิชาการ (ชั้น 4 ศาลาว่าการกรุงเทพมหานคร)</t>
  </si>
  <si>
    <t>เขตพระนคร</t>
  </si>
  <si>
    <t xml:space="preserve">ห้องสมุดฯ ลาดกระบัง </t>
  </si>
  <si>
    <t>เขตลาดกระบัง</t>
  </si>
  <si>
    <t xml:space="preserve">ห้องสมุดฯ มีนบุรี </t>
  </si>
  <si>
    <t>เขตมีนบุรี</t>
  </si>
  <si>
    <t>ห้องสมุดฯ อาคารมูลนิธิเพื่อศูนย์กลางอิสลามแห่งประเทศไทย</t>
  </si>
  <si>
    <t>เขตสวนหลวง</t>
  </si>
  <si>
    <t>ห้องสมุดและพิพิธภัณฑ์เสรีไทยอนุสรณ์</t>
  </si>
  <si>
    <t>เขตบึงกุ่ม</t>
  </si>
  <si>
    <t>ห้องสมุดฯ ภาษีเจริญ</t>
  </si>
  <si>
    <t>เขตภาษีเจริญ</t>
  </si>
  <si>
    <t>ห้องสมุดฯ บางเขน</t>
  </si>
  <si>
    <t>ห้องสมุดฯ เขตบางกอกใหญ่</t>
  </si>
  <si>
    <t>เขตบางกอกใหญ่</t>
  </si>
  <si>
    <t>ห้องสมุดฯ วัดสังข์กระจาย</t>
  </si>
  <si>
    <t>ห้องสมุดฯ หนองจอก</t>
  </si>
  <si>
    <t>เขตหนองจอก</t>
  </si>
  <si>
    <t>ห้องสมุดฯ เขตบางซื่อ</t>
  </si>
  <si>
    <t>เขตบางซื่อ</t>
  </si>
  <si>
    <t>ห้องสมุดฯ เคหะชุมชนดินแดง 2</t>
  </si>
  <si>
    <t>เขตดินแดง</t>
  </si>
  <si>
    <t xml:space="preserve">ห้องสมุดฯ บางบอน </t>
  </si>
  <si>
    <t>เขตบางบอน</t>
  </si>
  <si>
    <t>ห้องสมุดฯ ประเวศ</t>
  </si>
  <si>
    <t>เขตประเวศ</t>
  </si>
  <si>
    <t>ห้องสมุดฯ เขตคลองสาน</t>
  </si>
  <si>
    <t>เขตคลองสาน</t>
  </si>
  <si>
    <t>ห้องสมุดฯ วัดลาดปลาเค้า</t>
  </si>
  <si>
    <t>เขตลาดพร้าว</t>
  </si>
  <si>
    <t>ห้องสมุดฯ วัดรัชฎาธิษฐานราชวรวิหาร</t>
  </si>
  <si>
    <t>เขตตลิ่งชัน</t>
  </si>
  <si>
    <t>ห้องสมุดฯ จตุจักร</t>
  </si>
  <si>
    <t>เขตจตุจักร</t>
  </si>
  <si>
    <t>ห้องสมุดฯ สวนรมณีย์ทุ่งสีกัน</t>
  </si>
  <si>
    <t>เขตดอนเมือง</t>
  </si>
  <si>
    <t>ห้องสมุดฯ อนงคาราม</t>
  </si>
  <si>
    <t>ห้องสมุดฯ วัดพรหมรังษี</t>
  </si>
  <si>
    <t>ห้องสมุดฯ ทีปังกรรัศมีโชติ</t>
  </si>
  <si>
    <t>รถห้องสมุดเคลื่อนที่กรุงเทพมหานคร คันที่ 1</t>
  </si>
  <si>
    <t>รถห้องสมุดเคลื่อนที่กรุงเทพมหานคร คันที่ 2</t>
  </si>
  <si>
    <t>รถห้องสมุดเคลื่อนที่กรุงเทพมหานคร คันที่ 3</t>
  </si>
  <si>
    <t>รถห้องสมุดเคลื่อนที่กรุงเทพมหานคร คันที่ 4</t>
  </si>
  <si>
    <t>รถห้องสมุดเคลื่อนที่กรุงเทพมหานคร คันที่ 5</t>
  </si>
  <si>
    <t>รถห้องสมุดเคลื่อนที่กรุงเทพมหานคร คันที่ 6</t>
  </si>
  <si>
    <t>รถห้องสมุดเคลื่อนที่กรุงเทพมหานคร คันที่ 7</t>
  </si>
  <si>
    <t>แหล่งข้อมูล : กองนันทนาการ สำนักวัฒนธรรม กีฬา และการท่องเที่ยว กรุงเทพมหานคร</t>
  </si>
  <si>
    <t>พิพิธภัณฑ์ท้องถิ่นกรุงเทพมหานคร</t>
  </si>
  <si>
    <t>พิพิธภัณฑ์ท้องถิ่นฯ เขตวังทองหลาง</t>
  </si>
  <si>
    <t>พิพิธภัณฑ์เจ้าพระยาบดินทรเดชา (สิงห์ สิงหเสนี)</t>
  </si>
  <si>
    <t xml:space="preserve"> </t>
  </si>
  <si>
    <t>พิพิธภัณฑ์ท้องถิ่นฯ เขตบางขุนเทียน</t>
  </si>
  <si>
    <t>โรงเรียนคลองพิทยาลงกรณ์</t>
  </si>
  <si>
    <t>พิพิธภัณฑ์ท้องถิ่นฯ เขตบางรัก</t>
  </si>
  <si>
    <t>แหล่งข้อมูล  : สำนักงานตำรวจแห่งชาติ</t>
  </si>
  <si>
    <t>วางเพลิง</t>
  </si>
  <si>
    <t>ลักพาเรียกค่าไถ่</t>
  </si>
  <si>
    <t>ชิงทรัพย์</t>
  </si>
  <si>
    <t>ปล้นทรัพย์</t>
  </si>
  <si>
    <t>ฆ่าผู้อื่นโดยเจตนา</t>
  </si>
  <si>
    <t>ข่มขืนกระทำชำเรา</t>
  </si>
  <si>
    <t>ทำร้ายร่างกาย</t>
  </si>
  <si>
    <t>พยายามฆ่า</t>
  </si>
  <si>
    <t>ทำให้ตายโดยประมาท</t>
  </si>
  <si>
    <t>ฆ่าผู้อื่นโดยไม่เจตนา</t>
  </si>
  <si>
    <t>ยักยอกทรัพย์</t>
  </si>
  <si>
    <t>ฉ้อโกง</t>
  </si>
  <si>
    <t>ข่มขืนและฆ่า</t>
  </si>
  <si>
    <t>ปล้น-ชิงรถยนต์แท็กซี่</t>
  </si>
  <si>
    <t>ปล้น-ชิงรถยนต์โดยสาร</t>
  </si>
  <si>
    <t>โจรกรรมเครื่องมือเกษตร</t>
  </si>
  <si>
    <t>โจรกรรมโค-กระบือ</t>
  </si>
  <si>
    <t>โจรกรรมรถยนต์</t>
  </si>
  <si>
    <t>โจรกรรมรถจักรยานยนต์</t>
  </si>
  <si>
    <t>ทำให้เสียทรัพย์</t>
  </si>
  <si>
    <t>รับของโจร</t>
  </si>
  <si>
    <t>กรรโชกทรัพย์</t>
  </si>
  <si>
    <t>รีดเอาทรัพย์</t>
  </si>
  <si>
    <t>วิ่งราวทรัพย์</t>
  </si>
  <si>
    <t>ลักทรัพย์</t>
  </si>
  <si>
    <t>คดีอุกฉกรรจ์และสะเทือนขวัญ</t>
  </si>
  <si>
    <t>คดีที่เกี่ยวกับชีวิต ร่างกาย</t>
  </si>
  <si>
    <t>คดีอาญาที่น่าสนใจ</t>
  </si>
  <si>
    <t>คดีประทุษร้ายต่อทรัพย์</t>
  </si>
  <si>
    <t xml:space="preserve">   6 ซอยหนองแขม - วัดศรีนวล 1 เขตหนองแขม กรุงเทพมหานคร 10160</t>
  </si>
  <si>
    <t>903 ซอยถนนพระราม 2 ที่ 43 ถนนพระรามที่ 2 แขวงบางมด เขตจอมทอง กรุงเทพมหานคร 10150</t>
  </si>
  <si>
    <t xml:space="preserve">2155 - 2157 ถนนพระรามที่ 4 แขวงคลองเตย เขตคลองเตย กรุงเทพมหานคร </t>
  </si>
  <si>
    <r>
      <rPr>
        <b/>
        <sz val="12"/>
        <color indexed="9"/>
        <rFont val="TH SarabunPSK"/>
        <family val="2"/>
      </rPr>
      <t xml:space="preserve">หมายเหตุ   : </t>
    </r>
    <r>
      <rPr>
        <b/>
        <sz val="12"/>
        <rFont val="TH SarabunPSK"/>
        <family val="2"/>
      </rPr>
      <t>หรือการใช้เป็นกรณีต่าง ๆ เป็นการชั่วคราว</t>
    </r>
  </si>
  <si>
    <r>
      <rPr>
        <b/>
        <sz val="12"/>
        <color indexed="9"/>
        <rFont val="TH SarabunPSK"/>
        <family val="2"/>
      </rPr>
      <t xml:space="preserve">หมายเหตุ   : </t>
    </r>
    <r>
      <rPr>
        <b/>
        <sz val="12"/>
        <color indexed="8"/>
        <rFont val="TH SarabunPSK"/>
        <family val="2"/>
      </rPr>
      <t>ไฟฟ้าชั่วคราว</t>
    </r>
    <r>
      <rPr>
        <b/>
        <sz val="12"/>
        <rFont val="TH SarabunPSK"/>
        <family val="2"/>
      </rPr>
      <t xml:space="preserve"> หมายถึง การใช้ไฟฟ้าชั่วคราวเพื่อการก่อสร้างอาคารทั่วไปหรือสิ่งปลูกสร้าง การจัดงานขึ้นเป็นกรณีพิเศษชั่วคราว</t>
    </r>
  </si>
  <si>
    <t>เลขที่ 762/2 ถนนพระรามที่ 3 แขวงบางโพงพาง เขตยานนาวา กรุงเทพมหานคร</t>
  </si>
  <si>
    <t>สำนักวัฒนธรรม กีฬา และการท่องเที่ยว</t>
  </si>
  <si>
    <t xml:space="preserve">                                                                                                                                    </t>
  </si>
  <si>
    <t xml:space="preserve">  วิทยาลัยแพทยศาสตร์กรุงเทพมหานครและวชิรพยาบาล</t>
  </si>
  <si>
    <t>หมายเหตุ   : ทุกปีงบประมาณไม่รวมจำนวนผู้ป่วยของวิทยาลัยแพทยศาสตร์กรุงเทพมหานครและวชิรพยาบาล</t>
  </si>
  <si>
    <t>จำนวนโรงเรียน ครู นักเรียน ปีการศึกษา 2555 และจำนวนนักเรียนที่สำเร็จการศึกษา ระดับชั้นประถมศึกษาปีที่ 6 ปีการศึกษา 2554</t>
  </si>
  <si>
    <t>จำนวนนักเรียนที่สำเร็จการศึกษา ระดับชั้นประถมศึกษาปีที่ 6 ปีการศึกษา 2554</t>
  </si>
  <si>
    <t>จำนวนนักเรียนที่ศึกษาต่อในปีการศึกษา 2555</t>
  </si>
  <si>
    <t>จำนวนโรงเรียนสังกัดกรุงเทพมหานคร จำแนกตามขนาด ปีการศึกษา 2555</t>
  </si>
  <si>
    <t>จำนวนผู้ใช้บริการห้องสมุดเพื่อการเรียนรู้กรุงเทพมหานคร ปีงบประมาณ 2555</t>
  </si>
  <si>
    <t>จำนวนผู้ใช้บริการพิพิธภัณฑ์ท้องถิ่นกรุงเทพมหานคร ปีงบประมาณ 2555</t>
  </si>
  <si>
    <t>ศูนย์พัฒนาเด็กก่อนวัยเรียนของกรุงเทพมหานคร ปีงบประมาณ 2555</t>
  </si>
  <si>
    <t>จำนวนผู้ใช้บริการศูนย์เยาวชนกรุงเทพมหานคร ปีงบประมาณ 2555</t>
  </si>
  <si>
    <t>จำนวนผู้ใช้บริการลานกีฬากรุงเทพมหานคร สังกัดสำนักงานเขต ปีงบประมาณ 2555</t>
  </si>
  <si>
    <t>ปีงบประมาณ 2555</t>
  </si>
  <si>
    <t xml:space="preserve">    ประมาณการของปีงบประมาณ 2557</t>
  </si>
  <si>
    <t>แหล่งข้อมูล : ปีงบประมาณ 2547 - 2555 ฝ่ายแผนงาน กองวิชาการ สำนักการแพทย์ กรุงเทพมหานคร</t>
  </si>
  <si>
    <t>ลำดับที่</t>
  </si>
  <si>
    <t>ชื่อสถานี</t>
  </si>
  <si>
    <t>สถานที่ตั้ง</t>
  </si>
  <si>
    <t>ประเภทผู้ใช้ไฟฟ้า</t>
  </si>
  <si>
    <t>รวม</t>
  </si>
  <si>
    <t>เดือน</t>
  </si>
  <si>
    <t>ความเสียหาย</t>
  </si>
  <si>
    <t>พ.ศ.</t>
  </si>
  <si>
    <t>สถานีตำรวจ</t>
  </si>
  <si>
    <t>โทรศัพท์กลาง</t>
  </si>
  <si>
    <t>โทรศัพท์</t>
  </si>
  <si>
    <t>-</t>
  </si>
  <si>
    <t>ประเภทสาธารณภัย (ครั้ง)</t>
  </si>
  <si>
    <t xml:space="preserve">  อัคคีภัย</t>
  </si>
  <si>
    <t xml:space="preserve">  วาตภัย</t>
  </si>
  <si>
    <t xml:space="preserve">  อุทกภัย</t>
  </si>
  <si>
    <t xml:space="preserve">  แผ่นดินไหวและอาคารถล่ม</t>
  </si>
  <si>
    <t xml:space="preserve">  อุบัติภัย</t>
  </si>
  <si>
    <t xml:space="preserve">  รวม</t>
  </si>
  <si>
    <t>อัคคีภัย (คน)</t>
  </si>
  <si>
    <t xml:space="preserve">  เสียชีวิต</t>
  </si>
  <si>
    <t xml:space="preserve">  บาดเจ็บสาหัส</t>
  </si>
  <si>
    <t xml:space="preserve">  บาดเจ็บเล็กน้อย</t>
  </si>
  <si>
    <t>แหล่งข้อมูล : ฝ่ายแผนงาน กองวิชาการและแผนงาน สำนักป้องกันและบรรเทาสาธารณภัย กรุงเทพมหานคร</t>
  </si>
  <si>
    <t xml:space="preserve">  บ้านพักอาศัย</t>
  </si>
  <si>
    <t xml:space="preserve">  ชุมชนแออัด</t>
  </si>
  <si>
    <t xml:space="preserve">  โรงงานอุตสาหกรรม</t>
  </si>
  <si>
    <t xml:space="preserve">  สถานที่ราชการ</t>
  </si>
  <si>
    <t xml:space="preserve">  ศาสนสถาน </t>
  </si>
  <si>
    <t xml:space="preserve">  โรงแรม</t>
  </si>
  <si>
    <t xml:space="preserve">  แผงลอย, เพิงพัก</t>
  </si>
  <si>
    <t xml:space="preserve">  สถานศึกษา</t>
  </si>
  <si>
    <t xml:space="preserve">  อู่ซ่อมรถยนต์</t>
  </si>
  <si>
    <t xml:space="preserve">  โกดังเก็บของ</t>
  </si>
  <si>
    <t xml:space="preserve">  อาคารสูง</t>
  </si>
  <si>
    <t xml:space="preserve">  ห้างสรรพสินค้า</t>
  </si>
  <si>
    <t xml:space="preserve">  อุปกรณ์ไฟฟ้า</t>
  </si>
  <si>
    <t xml:space="preserve">  ยานพาหนะ</t>
  </si>
  <si>
    <t xml:space="preserve">  ของใช้</t>
  </si>
  <si>
    <t xml:space="preserve">  สถานบันเทิง</t>
  </si>
  <si>
    <t xml:space="preserve">  อู่ต่อเรือ</t>
  </si>
  <si>
    <t xml:space="preserve">  ร้านจำหน่ายอาหาร</t>
  </si>
  <si>
    <t xml:space="preserve">  โรงพยาบาล</t>
  </si>
  <si>
    <t xml:space="preserve">  ธนาคาร</t>
  </si>
  <si>
    <t xml:space="preserve">  ศาลเจ้า, มูลนิธิ</t>
  </si>
  <si>
    <t xml:space="preserve">  บริษัท, ห้าง, ร้าน</t>
  </si>
  <si>
    <t xml:space="preserve"> -</t>
  </si>
  <si>
    <t xml:space="preserve">  -</t>
  </si>
  <si>
    <t xml:space="preserve">  ตึกแถว - ห้องแถวไม้</t>
  </si>
  <si>
    <t xml:space="preserve"> อาคารชุด, อาพาร์ทเม้นต์</t>
  </si>
  <si>
    <t xml:space="preserve">  โรงภาพยนตร์ / โรงมหรสพ</t>
  </si>
  <si>
    <t xml:space="preserve">  อื่น ๆ</t>
  </si>
  <si>
    <t xml:space="preserve">  ปั๊มน้ำมัน - ปั๊มแก๊ส</t>
  </si>
  <si>
    <t>สาธารณภัยอื่น ๆ (คน)</t>
  </si>
  <si>
    <t>สถานีดับเพลิงบางรัก</t>
  </si>
  <si>
    <t xml:space="preserve">   37 ซอยเจริญกรุง 36 ถนนเจริญกรุง แขวงบางรัก เขตบางรัก กรุงเทพมหานคร 10500</t>
  </si>
  <si>
    <t>0-2234-8847-8</t>
  </si>
  <si>
    <t>สถานีดับเพลิงบรรทัดทอง</t>
  </si>
  <si>
    <t xml:space="preserve">   278/1 ซอยจุฬาลงกรณ์ 9 ถนนพระรามที่ 4 แขวงวังใหม่ เขตปทุมวัน กรุงเทพมหานคร 10330</t>
  </si>
  <si>
    <t>สถานีดับเพลิงภูเขาทอง</t>
  </si>
  <si>
    <t>สถานีดับเพลิงสวนมะลิ</t>
  </si>
  <si>
    <t xml:space="preserve">   78 ถนนยุคล 2 (สวนมะลิ) แขวงวัดเทพศิรินทร์ เขตป้อมปราบศัตรูพ่าย กรุงเทพมหานคร 10100</t>
  </si>
  <si>
    <t>สถานีดับเพลิงถนนจันทน์</t>
  </si>
  <si>
    <t>0-2286-0832, 0-2286-4149</t>
  </si>
  <si>
    <t>สถานีดับเพลิงทุ่งมหาเมฆ</t>
  </si>
  <si>
    <t xml:space="preserve">   47/2 ซอยเย็นอากาศ ถนนเย็นอากาศ แขวงช่องนนทรี เขตยานนาวา กรุงเทพมหานคร 10120</t>
  </si>
  <si>
    <t>สถานีดับเพลิงยานนาวา</t>
  </si>
  <si>
    <t xml:space="preserve">   1659 ถนนเจริญกรุง แขวงยานนาวา เขตสาทร กรุงเทพมหานคร 10120</t>
  </si>
  <si>
    <t>0-2211-9262-3</t>
  </si>
  <si>
    <t>สถานีดับเพลิงคลองเตย</t>
  </si>
  <si>
    <t xml:space="preserve">   158 ซอยสุขุมวิท 22 ถนนสุขุมวิท แขวงคลองเตย เขตคลองเตย กรุงเทพมหานคร 10110</t>
  </si>
  <si>
    <t>สถานีดับเพลิงห้วยขวาง</t>
  </si>
  <si>
    <t xml:space="preserve">   1996 ซอยประชาสงเคราะห์ 36 ถนนประชาสงเคราะห์ แขวงดินแดง เขตดินแดง กรุงเทพมหานคร 10400</t>
  </si>
  <si>
    <t>0-2275-6044, 0-2276-1646</t>
  </si>
  <si>
    <t>สถานีดับเพลิงหัวหมาก</t>
  </si>
  <si>
    <t xml:space="preserve">   2090 ถนนรามคำแหง แขวงหัวหมาก เขตบางกะปิ กรุงเทพมหานคร 10240</t>
  </si>
  <si>
    <t>0-2314-0071-2</t>
  </si>
  <si>
    <t>สถานีดับเพลิงบ่อนไก่</t>
  </si>
  <si>
    <t xml:space="preserve">   80 ซอยปลูกจิต ถนนพระรามที่ 4 แขวงลุมพินี เขตปทุมวัน กรุงเทพมหานคร 10330</t>
  </si>
  <si>
    <t>0-2251-1443, 0-2251-1157</t>
  </si>
  <si>
    <t>สถานีดับเพลิงบางชัน</t>
  </si>
  <si>
    <t xml:space="preserve">   1 ถนนหม่อมเจ้าสง่างามสุประดิษฐ์ แขวงมีนบุรี เขตมีนบุรี กรุงเทพมหานคร 10510</t>
  </si>
  <si>
    <t>0-2517-2919-20</t>
  </si>
  <si>
    <t>สถานีดับเพลิงลาดกระบัง</t>
  </si>
  <si>
    <t xml:space="preserve">   84 ซอยเพิ่มสุข 2 ถนนหลวงแพ่ง แขวงทับยาว เขตลาดกระบัง กรุงเทพมหานคร 10520</t>
  </si>
  <si>
    <t>0-2326-9770, 0-2326-9588</t>
  </si>
  <si>
    <t>สถานีดับเพลิงพระโขนง</t>
  </si>
  <si>
    <t xml:space="preserve">   2009 ถนนสุขุมวิท แขวงพระโขนงเหนือ เขตวัฒนา กรุงเทพมหานคร 10260</t>
  </si>
  <si>
    <t>0-2311-4808, 0-2311-3429</t>
  </si>
  <si>
    <t>สถานีดับเพลิงบางกะปิ</t>
  </si>
  <si>
    <t>0-2318-1360, 0-2318-1363</t>
  </si>
  <si>
    <t>สถานีดับเพลิงลาดพร้าว</t>
  </si>
  <si>
    <t xml:space="preserve">สถานีดับเพลิงลาดยาว </t>
  </si>
  <si>
    <t xml:space="preserve">   15/2 หมู่ที่ 2 ถนนวิภาวดีรังสิต แขวงลาดยาว เขตจตุจักร กรุงเทพมหานคร 10900</t>
  </si>
  <si>
    <t>0-2537-8710-1</t>
  </si>
  <si>
    <t>สถานีดับเพลิงสุทธิสาร</t>
  </si>
  <si>
    <t>0-2277-3688-9</t>
  </si>
  <si>
    <t>สถานีดับเพลิงดุสิต</t>
  </si>
  <si>
    <t xml:space="preserve">   41/11 ถนนเศรษฐศิริ แขวงถนนนครไชยศรี เขตดุสิต กรุงเทพมหานคร 10300</t>
  </si>
  <si>
    <t>สถานีดับเพลิงสามเสน</t>
  </si>
  <si>
    <t xml:space="preserve">   131/1 ถนนขาว แขวงวชิรพยาบาล เขตดุสิต กรุงเทพมหานคร 10300</t>
  </si>
  <si>
    <t>สถานีดับเพลิงบางเขน</t>
  </si>
  <si>
    <t>สถานีดับเพลิงบางซ่อน</t>
  </si>
  <si>
    <t>สถานีดับเพลิงบางโพ</t>
  </si>
  <si>
    <t xml:space="preserve">   130/4 ถนนประชาราษฎร์ สาย 1 แยก 12 แขวงบางซื่อ เขตบางซื่อ กรุงเทพมหานคร 10800 </t>
  </si>
  <si>
    <t>0-2585-7218-9</t>
  </si>
  <si>
    <t>สถานีดับเพลิงพญาไท</t>
  </si>
  <si>
    <t xml:space="preserve">   77/1 ถนนพระรามที่ 6 แขวงทุ่งพญาไท เขตราชเทวี กรุงเทพมหานคร 10400</t>
  </si>
  <si>
    <t>สถานีดับเพลิงปากคลองสาน</t>
  </si>
  <si>
    <t xml:space="preserve">   1 ถนนเจริญนคร แขวงคลองสาน เขตคลองสาน กรุงเทพมหานคร 10600</t>
  </si>
  <si>
    <t>0-2437-6614-5</t>
  </si>
  <si>
    <t>สถานีดับเพลิงดาวคะนอง</t>
  </si>
  <si>
    <t>สถานีดับเพลิงทุ่งครุ</t>
  </si>
  <si>
    <t xml:space="preserve">   80/1 ซอยประชาอุทิศ 86 ถนนประชาอุทิศ แขวงทุ่งครุ เขตทุ่งครุ กรุงเทพมหานคร 10140</t>
  </si>
  <si>
    <t>สถานีดับเพลิงตลาดพลู</t>
  </si>
  <si>
    <t>0-2466-1794-5</t>
  </si>
  <si>
    <t>สถานีดับเพลิงธนบุรี</t>
  </si>
  <si>
    <t xml:space="preserve">   4 ถนนเทอดไท แขวงบางยี่เรือ เขตธนบุรี กรุงเทพมหานคร 10600</t>
  </si>
  <si>
    <t>สถานีดับเพลิงบางขุนนนท์</t>
  </si>
  <si>
    <t>0-2424-3850-1</t>
  </si>
  <si>
    <t>สถานีดับเพลิงบางขุนเทียน</t>
  </si>
  <si>
    <t>สถานีดับเพลิงบางแค</t>
  </si>
  <si>
    <t>สถานีดับเพลิงบวรมงคล</t>
  </si>
  <si>
    <t>0-2424-2823, 0-2424-5212</t>
  </si>
  <si>
    <t>สถานีดับเพลิงบางอ้อ</t>
  </si>
  <si>
    <t>สถานีดับเพลิงตลิ่งชัน</t>
  </si>
  <si>
    <t xml:space="preserve">   21 ถนนศาลายา - บางภาษี ตำบลศาลายา อำเภอพุทธมณฑล จังหวัดนครปฐม 73170</t>
  </si>
  <si>
    <t>0-2431-3738-9</t>
  </si>
  <si>
    <t>แหล่งข้อมูล : กองวิชาการและแผนงาน สำนักป้องกันและบรรเทาสาธารณภัย กรุงเทพมหานคร</t>
  </si>
  <si>
    <t>กองบัญชาการตำรวจนครบาล</t>
  </si>
  <si>
    <t>323 ถนนศรีอยุธยา แขวงดุสิต เขตดุสิต กรุงเทพมหานคร 10300</t>
  </si>
  <si>
    <t>0-2280-3122</t>
  </si>
  <si>
    <t>กองบังคับการอำนวยการ</t>
  </si>
  <si>
    <t>0-2280-5182</t>
  </si>
  <si>
    <t>กองบังคับการตำรวจนครบาล 1</t>
  </si>
  <si>
    <t>323 วังปารุสกวัน ถนนศรีอยุธยา แขวงดุสิต เขตดุสิต กรุงเทพมหานคร 10300</t>
  </si>
  <si>
    <t>0-2280-5060-79</t>
  </si>
  <si>
    <t>กองกำกับการสืบสวน กองบังคับการตำรวจนครบาล 1</t>
  </si>
  <si>
    <t>77/1 ถนนศรีอยุธยา แขวงทุ่งพญาไท เขตราชเทวี กรุงเทพมหานคร 10400</t>
  </si>
  <si>
    <t>0-2354-6167-70</t>
  </si>
  <si>
    <t>สถานีตำรวจนครบาลมักกะสัน</t>
  </si>
  <si>
    <t>3 ซอยศูนย์วิจัย ถนนเพชรบุรีตัดใหม่ แขวงบางกะปิ เขตห้วยขวาง กรุงเทพมหานคร 10320</t>
  </si>
  <si>
    <t>0-2318-1821-22</t>
  </si>
  <si>
    <t>สถานีตำรวจนครบาลชนะสงคราม</t>
  </si>
  <si>
    <t>74 ถนนจักรพงษ์ แขวงตลาดยอด เขตพระนคร กรุงเทพมหานคร 10200</t>
  </si>
  <si>
    <t>0-2282-2323</t>
  </si>
  <si>
    <t>สถานีตำรวจนครบาลดินแดง</t>
  </si>
  <si>
    <t>9 ถนนมิตรไมตรี แขวงดินแดง เขตดินแดง กรุงเทพมหานคร 10400</t>
  </si>
  <si>
    <t>0-2246-7706-9</t>
  </si>
  <si>
    <t>สถานีตำรวจนครบาลดุสิต</t>
  </si>
  <si>
    <t>75 ถนนพระรามที่ 5 แขวงดุสิต เขตดุสิต กรุงเทพมหานคร 10300</t>
  </si>
  <si>
    <t>0-2241-5043, 0-2241-5054</t>
  </si>
  <si>
    <t>สถานีตำรวจนครบาลนางเลิ้ง</t>
  </si>
  <si>
    <t>2 ถนนกะออม แขวงวัดโสมนัส เขตป้อมปราบศัตรูพ่าย กรุงเทพมหานคร 10100</t>
  </si>
  <si>
    <t>0-2281-3002, 0-2280-5597-600</t>
  </si>
  <si>
    <t>สถานีตำรวจนครบาลบางโพ</t>
  </si>
  <si>
    <t xml:space="preserve">109 ซอยวัดบางโพโอมาวาส ถนนประชาราษฎร์ สาย 1 แขวงบางซื่อ เขตบางซื่อ กรุงเทพมหานคร 10800 </t>
  </si>
  <si>
    <t>0-2585-0638</t>
  </si>
  <si>
    <t>สถานีตำรวจนครบาลพญาไท</t>
  </si>
  <si>
    <t>320 ถนนศรีอยุธยา แขวงทุ่งพญาไท เขตราชเทวี กรุงเทพมหานคร 10400</t>
  </si>
  <si>
    <t>0-2354-6957-61</t>
  </si>
  <si>
    <t>สถานีตำรวจนครบาลสามเสน</t>
  </si>
  <si>
    <t>544 ถนนสามเสน แขวงดุสิต เขตดุสิต กรุงเทพมหานคร 10300</t>
  </si>
  <si>
    <t>0-2241-1664, 0-2241-1946</t>
  </si>
  <si>
    <t>สถานีตำรวจนครบาลห้วยขวาง</t>
  </si>
  <si>
    <t>2000 ถนนประชาสงเคราะห์ แขวงดินแดง เขตดินแดง กรุงเทพมหานคร 10400</t>
  </si>
  <si>
    <t>0-2276-0449, 0-2277-4493</t>
  </si>
  <si>
    <t>กองบังคับการตำรวจนครบาล 2</t>
  </si>
  <si>
    <t>355 ถนนเชิดวุฒากาศ แขวงสีกัน เขตดอนเมือง กรุงเทพมหานคร 10210</t>
  </si>
  <si>
    <t>0-2566-4242</t>
  </si>
  <si>
    <t>กองกำกับการสืบสวน กองบังคับการตำรวจนครบาล 2</t>
  </si>
  <si>
    <t>0-2566-4256-8</t>
  </si>
  <si>
    <t>สถานีตำรวจนครบาลเตาปูน</t>
  </si>
  <si>
    <t>655 ถนนกรุงเทพ - นนทบุรี แขวงบางซื่อ เขตบางซื่อ กรุงเทพมหานคร 10800</t>
  </si>
  <si>
    <t>0-2587-0461-5</t>
  </si>
  <si>
    <t>สถานีตำรวจนครบาลโคกคราม</t>
  </si>
  <si>
    <t>0-2509-0666</t>
  </si>
  <si>
    <t>สถานีตำรวจนครบาลคันนายาว</t>
  </si>
  <si>
    <t>1 ซอยคู้บอน 33 ถนนรามอินทรา แขวงรามอินทรา เขตคันนายาว กรุงเทพมหานคร 10230</t>
  </si>
  <si>
    <t>0-2510-3619-20</t>
  </si>
  <si>
    <t>สถานีตำรวจนครบาลดอนเมือง</t>
  </si>
  <si>
    <t>210 ถนนเดชะตุงคะ แขวงสีกัน เขตดอนเมือง กรุงเทพมหานคร 10210</t>
  </si>
  <si>
    <t>0-2566-1382</t>
  </si>
  <si>
    <t>สถานีตำรวจนครบาลทุ่งสองห้อง</t>
  </si>
  <si>
    <t>0-2574-6464-5, 0-2574-6470</t>
  </si>
  <si>
    <t>สถานีตำรวจนครบาลบางเขน</t>
  </si>
  <si>
    <t>สถานีตำรวจนครบาลบางซื่อ</t>
  </si>
  <si>
    <t>442 ถนนพหลโยธิน แขวงสามเสนใน เขตพญาไท กรุงเทพมหานคร 10400</t>
  </si>
  <si>
    <t>0-2279-1500, 0-2271-0870</t>
  </si>
  <si>
    <t>สถานีตำรวจนครบาลประชาชื่น</t>
  </si>
  <si>
    <t>53 ถนนเทศบาลสงเคราะห์ แขวงลาดยาว เขตจตุจักร กรุงเทพมหานคร 10900</t>
  </si>
  <si>
    <t>0-2588-4246-9</t>
  </si>
  <si>
    <t>สถานีตำรวจนครบาลพหลโยธิน</t>
  </si>
  <si>
    <t>95 ถนนรัชดาภิเษก แขวงจอมพล เขตจตุจักร กรุงเทพมหานคร 10900</t>
  </si>
  <si>
    <t>0-2512-2447-50</t>
  </si>
  <si>
    <t>สถานีตำรวจนครบาลสายไหม</t>
  </si>
  <si>
    <t>89/4-7 ซอยสายไหม 6 ถนนสายไหม แขวงสายไหม เขตสายไหม กรุงเทพมหานคร 10220</t>
  </si>
  <si>
    <t>0-2531-1921, 0-2533-7357</t>
  </si>
  <si>
    <t>สถานีตำรวจนครบาลสุทธิสาร</t>
  </si>
  <si>
    <t>225 ถนนรัชดาภิเษก แขวงดินแดง เขตดินแดง กรุงเทพมหานคร 10400</t>
  </si>
  <si>
    <t>0-2275-2151-4</t>
  </si>
  <si>
    <t>กองบังคับการตำรวจนครบาล 3</t>
  </si>
  <si>
    <t>0-2171-4183</t>
  </si>
  <si>
    <t>กองกำกับการสืบสวน กองบังคับการตำรวจนครบาล 3</t>
  </si>
  <si>
    <t>57 หมู่ที่ 1 ถนนสีหบุรานุกิจ แขวงมีนบุรี เขตมีนบุรี กรุงเทพมหานคร 10510</t>
  </si>
  <si>
    <t>0-2518-1353, 0-2518-1619</t>
  </si>
  <si>
    <t>สถานีตำรวจนครบาลจรเข้น้อย</t>
  </si>
  <si>
    <t>140 ถนนหลวงแพ่ง แขวงทับยาว เขตลาดกระบัง กรุงเทพมหานคร 10520</t>
  </si>
  <si>
    <t>0-2326-9056, 0-2326-9991</t>
  </si>
  <si>
    <t>สถานีตำรวจนครบาลฉลองกรุง</t>
  </si>
  <si>
    <t>สถานีตำรวจนครบาลนิมิตรใหม่</t>
  </si>
  <si>
    <t xml:space="preserve">99 ซอยไมตรีจิต 2 ถนนไมตรีจิต แขวงสามวาตะวันออก เขตคลองสามวา กรุงเทพมหานคร 10510 </t>
  </si>
  <si>
    <t>0-2569-1930</t>
  </si>
  <si>
    <t>สถานีตำรวจนครบาลประชาสำราญ</t>
  </si>
  <si>
    <t>25 หมู่ที่ 4 ถนนประชาสำราญ แขวงคลองสิบสอง เขตหนองจอก กรุงเทพมหานคร 10530</t>
  </si>
  <si>
    <t>0-2557-4343-5</t>
  </si>
  <si>
    <t>สถานีตำรวจนครบาลมีนบุรี</t>
  </si>
  <si>
    <t>0-2540-7311-3</t>
  </si>
  <si>
    <t>สถานีตำรวจนครบาลร่มเกล้า</t>
  </si>
  <si>
    <t xml:space="preserve">9 หมู่ที่ 4 ถนนเคหะร่มเกล้า แขวงคลองสองต้นนุ่น เขตลาดกระบัง กรุงเทพมหานคร 10520 </t>
  </si>
  <si>
    <t>0-2557-1100-7</t>
  </si>
  <si>
    <t>สถานีตำรวจนครบาลลาดกระบัง</t>
  </si>
  <si>
    <t xml:space="preserve">1190 ถนนลาดกระบัง แขวงลาดกระบัง เขตลาดกระบัง กรุงเทพมหานคร 10520 </t>
  </si>
  <si>
    <t>0-2326-8389-92, 0-2326-9992</t>
  </si>
  <si>
    <t>สถานีตำรวจนครบาลลำผักชี</t>
  </si>
  <si>
    <t>0-2186-0123-5</t>
  </si>
  <si>
    <t>สถานีตำรวจนครบาลลำหิน</t>
  </si>
  <si>
    <t>72 หมู่ที่ 8 แขวงคู้ฝั่งเหนือ เขตหนองจอก กรุงเทพมหานคร 10530</t>
  </si>
  <si>
    <t>0-2988-6688</t>
  </si>
  <si>
    <t>สถานีตำรวจนครบาลสุวินทวงศ์</t>
  </si>
  <si>
    <t>38 หมู่ที่ 13 ถนนสุวินทวงศ์ แขวงกระทุ่มราย เขตหนองจอก กรุงเทพมหานคร 10530</t>
  </si>
  <si>
    <t>0-2988-2460-2</t>
  </si>
  <si>
    <t>สถานีตำรวจนครบาลหนองจอก</t>
  </si>
  <si>
    <t>152 หมู่ที่ 8 ถนนผดุงพันธ์ แขวงหนองจอก เขตหนองจอก กรุงเทพมหานคร 10530</t>
  </si>
  <si>
    <t>0-2543-1155-7</t>
  </si>
  <si>
    <t>กองบังคับการตำรวจนครบาล 4</t>
  </si>
  <si>
    <t>28 ซอยเสรีไทย 73 แขวงคันนายาว เขตคันนายาว กรุงเทพมหานคร 10230</t>
  </si>
  <si>
    <t>0-2517-7217</t>
  </si>
  <si>
    <t>กองกำกับการสืบสวน กองบังคับการตำรวจนครบาล 4</t>
  </si>
  <si>
    <t>2090 ถนนรามคำแหง แขวงหัวหมาก เขตบางกะปิ กรุงเทพมหานคร 10240</t>
  </si>
  <si>
    <t>0-2319-7780-4</t>
  </si>
  <si>
    <t>สถานีตำรวจนครบาลอุดมสุข</t>
  </si>
  <si>
    <t>306 ถนนรามคำแหง 2 แขวงดอกไม้ เขตประเวศ กรุงเทพมหานคร 10250</t>
  </si>
  <si>
    <t>0-2337-5544-6</t>
  </si>
  <si>
    <t>สถานีตำรวจนครบาลโชคชัย</t>
  </si>
  <si>
    <t xml:space="preserve">ซอยโชคชัย 4 ถนนลาดพร้าว แขวงสะพานสอง เขตวังทองหลาง กรุงเทพมหานคร 10310 </t>
  </si>
  <si>
    <t>0-2538-5249, 0-2538-1599</t>
  </si>
  <si>
    <t>สถานีตำรวจนครบาลบางชัน</t>
  </si>
  <si>
    <t>28 ซอยเสรีไทย 73 ถนนเสรีไทย แขวงคันนายาว เขตคันนายาว กรุงเทพมหานคร 10230</t>
  </si>
  <si>
    <t>0-2518-1510-3</t>
  </si>
  <si>
    <t>สถานีตำรวจนครบาลบึงกุ่ม</t>
  </si>
  <si>
    <t>666 ซอยเสรีไทย 17 ถนนเสรีไทย แขวงคลองกุ่ม เขตบึงกุ่ม กรุงเทพมหานคร 10240</t>
  </si>
  <si>
    <t>0-2374-9700-4</t>
  </si>
  <si>
    <t>สถานีตำรวจนครบาลประเวศ</t>
  </si>
  <si>
    <t xml:space="preserve">300 ถนนเฉลิมพระเกียรติ ร.9 แขวงประเวศ เขตประเวศ กรุงเทพมหานคร 10250 </t>
  </si>
  <si>
    <t>0-2328-6971-2</t>
  </si>
  <si>
    <t>สถานีตำรวจนครบาลลาดพร้าว</t>
  </si>
  <si>
    <t>1 ถนนนวมินทร์ แขวงคลองจั่น เขตบางกะปิ กรุงเทพมหานคร 10240</t>
  </si>
  <si>
    <t>0-2377-4314-5</t>
  </si>
  <si>
    <t>สถานีตำรวจนครบาลวังทองหลาง</t>
  </si>
  <si>
    <t>0-2184-4327-9</t>
  </si>
  <si>
    <t>สถานีตำรวจนครบาลหัวหมาก</t>
  </si>
  <si>
    <t>288 ถนนรามคำแหง แขวงหัวหมาก เขตบางกะปิ กรุงเทพมหานคร 10240</t>
  </si>
  <si>
    <t>0-2314-0030, 0-2314-3340-1</t>
  </si>
  <si>
    <t>กองบังคับการตำรวจนครบาล 5</t>
  </si>
  <si>
    <t>0-2280-5242, 0-2280-5254-5</t>
  </si>
  <si>
    <t>กองกำกับการสืบสวน กองบังคับการตำรวจนครบาล 5</t>
  </si>
  <si>
    <t>0-2354-6164, 0-2354-6124-5</t>
  </si>
  <si>
    <t>สถานีตำรวจนครบาลวัดพระยาไกร</t>
  </si>
  <si>
    <t xml:space="preserve">381 ถนนเจริญกรุง แขวงวัดพระยาไกร เขตบางคอแหลม กรุงเทพมหานคร 10120  </t>
  </si>
  <si>
    <t>0-2291-5867-71</t>
  </si>
  <si>
    <t>สถานีตำรวจนครบาลคลองตัน</t>
  </si>
  <si>
    <t xml:space="preserve">247 ซอยพัฒนาการ 25 ถนนพัฒนาการ แขวงสวนหลวง เขตสวนหลวง กรุงเทพมหานคร 10250 </t>
  </si>
  <si>
    <t>0-2314-0041-3</t>
  </si>
  <si>
    <t>สถานีตำรวจนครบาลทองหล่อ</t>
  </si>
  <si>
    <t>0-2390-2240-3</t>
  </si>
  <si>
    <t>สถานีตำรวจนครบาลท่าเรือ</t>
  </si>
  <si>
    <t>229 ถนนอาจณรงค์ แขวงคลองเตย เขตคลองเตย กรุงเทพมหานคร 10110</t>
  </si>
  <si>
    <t>0-2249-8889-90</t>
  </si>
  <si>
    <t>สถานีตำรวจนครบาลทุ่งมหาเมฆ</t>
  </si>
  <si>
    <t>0-2287-3004-6, 0-2287-3008</t>
  </si>
  <si>
    <t>สถานีตำรวจนครบาลบางโพงพาง</t>
  </si>
  <si>
    <t>สถานีตำรวจนครบาลบางนา</t>
  </si>
  <si>
    <t xml:space="preserve">13 ถนนศรีนครินทร์ แขวงหนองบอน เขตประเวศ กรุงเทพมหานคร 10250 </t>
  </si>
  <si>
    <t>0-2396-1656-8</t>
  </si>
  <si>
    <t>สถานีตำรวจนครบาลพระโขนง</t>
  </si>
  <si>
    <t>2007 ถนนสุขุมวิท แขวงพระโขนงเหนือ เขตวัฒนา กรุงเทพมหานคร 10260</t>
  </si>
  <si>
    <t>0-2332-2361-6</t>
  </si>
  <si>
    <t>สถานีตำรวจนครบาลลุมพินี</t>
  </si>
  <si>
    <t>139 ถนนวิทยุ แขวงลุมพินี เขตปทุมวัน  กรุงเทพมหานคร 10330</t>
  </si>
  <si>
    <t>0-2255-5993-7</t>
  </si>
  <si>
    <t>กองบังคับการตำรวจนครบาล 6</t>
  </si>
  <si>
    <t>50 ถนนตรีเพชร แขวงวังบูรพาภิรมย์ เขตพระนคร กรุงเทพมหานคร 10200</t>
  </si>
  <si>
    <t>0-2223-1222</t>
  </si>
  <si>
    <t>กองกำกับการสืบสวน กองบังคับการตำรวจนครบาล 6</t>
  </si>
  <si>
    <t>0-2223-4443</t>
  </si>
  <si>
    <t>สถานีตำรวจนครบาลสำราญราษฎร์</t>
  </si>
  <si>
    <t>200 ถนนบำรุงเมือง แขวงสำราญราษฎร์ เขตพระนคร กรุงเทพมหานคร 10200</t>
  </si>
  <si>
    <t>0-2226-2136-39</t>
  </si>
  <si>
    <t>สถานีตำรวจนครบาลยานนาวา</t>
  </si>
  <si>
    <t>80 ถนนสุรศักดิ์ แขวงสีลม เขตบางรัก กรุงเทพมหานคร 10500</t>
  </si>
  <si>
    <t>0-2233-7148-9</t>
  </si>
  <si>
    <t>สถานีตำรวจนครบาลพลับพลาไชย 1</t>
  </si>
  <si>
    <t xml:space="preserve">447 ถนนพลับพลาไชย แขวงป้อมปราบ เขตป้อมปราบศัตรูพ่าย กรุงเทพมหานคร 10100 </t>
  </si>
  <si>
    <t>0-2221-1835, 0-2224-2519</t>
  </si>
  <si>
    <t>สถานีตำรวจนครบาลพลับพลาไชย 2</t>
  </si>
  <si>
    <t xml:space="preserve">447 ถนนพลับพลาไชย แขวงป้อมปราบ เขตป้อมปราบศัตรูพ่าย กรุงเทพมหานคร 10100  </t>
  </si>
  <si>
    <t>0-2226-2148-52, 0-2222-4881</t>
  </si>
  <si>
    <t>สถานีตำรวจนครบาลพระราชวัง</t>
  </si>
  <si>
    <t>79 ถนนมหาราช แขวงพระบรมมหาราชวัง เขตพระนคร กรุงเทพมหานคร 10200</t>
  </si>
  <si>
    <t>0-2224-5050</t>
  </si>
  <si>
    <t>สถานีตำรวจนครบาลปทุมวัน</t>
  </si>
  <si>
    <t>1775 ถนนพระรามที่ 6 แขวงวังใหม่ เขตปทุมวัน กรุงเทพมหานคร 10330</t>
  </si>
  <si>
    <t>0-2215-2991-3</t>
  </si>
  <si>
    <t>สถานีตำรวจนครบาลบางรัก</t>
  </si>
  <si>
    <t>50 ถนนนเรศ แขวงสี่พระยา เขตบางรัก กรุงเทพมหานคร 10500</t>
  </si>
  <si>
    <t>0-2237-2610</t>
  </si>
  <si>
    <t>สถานีตำรวจนครบาลจักรวรรดิ</t>
  </si>
  <si>
    <t>324 ถนนจักรวรรดิ แขวงจักรวรรดิ เขตสัมพันธวงศ์ กรุงเทพมหานคร 10100</t>
  </si>
  <si>
    <t>0-2225-4077-8</t>
  </si>
  <si>
    <t>กองบังคับการตำรวจนครบาล 7</t>
  </si>
  <si>
    <t xml:space="preserve">63/5 ถนนบางขุนนนท์ แขวงบางขุนนนท์ เขตบางกอกน้อย กรุงเทพมหานคร 10700 </t>
  </si>
  <si>
    <t>0-2424-8268</t>
  </si>
  <si>
    <t>กองกำกับการสืบสวน กองบังคับการตำรวจนครบาล 7</t>
  </si>
  <si>
    <t>550 ถนนอรุณอัมรินทร์ แขวงศิริราช เขตบางกอกน้อย กรุงเทพมหานคร 10700</t>
  </si>
  <si>
    <t>0-2412-0723-5</t>
  </si>
  <si>
    <t>สถานีตำรวจนครบาลศาลาแดง</t>
  </si>
  <si>
    <t xml:space="preserve">128 ซอยบางแวก 158 ถนนทวีวัฒนา แขวงบางไผ่ เขตบางแค กรุงเทพมหานคร 10160 </t>
  </si>
  <si>
    <t>0-2421-7929-31</t>
  </si>
  <si>
    <t>สถานีตำรวจนครบาลตลิ่งชัน</t>
  </si>
  <si>
    <t>77 หมู่ที่ 2 ถนนบรมราชชนนี แขวงฉิมพลี เขตตลิ่งชัน กรุงเทพมหานคร 10170</t>
  </si>
  <si>
    <t>0-2448-6360, 0-2448-6480</t>
  </si>
  <si>
    <t>สถานีตำรวจนครบาลท่าพระ</t>
  </si>
  <si>
    <t xml:space="preserve">1310/9 ซอยจรัญสนิทวงศ์ 3 ถนนจรัญสนิทวงศ์ แขวงวัดท่าพระ เขตบางกอกใหญ่ กรุงเทพมหานคร 10600    </t>
  </si>
  <si>
    <t>0-2457-8662-4</t>
  </si>
  <si>
    <t>สถานีตำรวจนครบาลธรรมศาลา</t>
  </si>
  <si>
    <t>5 ถนนอุทยาน แขวงทวีวัฒนา เขตทวีวัฒนา กรุงเทพมหานคร 10170</t>
  </si>
  <si>
    <t>0-2441-3546-9</t>
  </si>
  <si>
    <t>สถานีตำรวจนครบาลบวรมงคล</t>
  </si>
  <si>
    <t>1072 ซอย 46 ถนนจรัญสนิทวงศ์ แขวงบางยี่ขัน เขตบางพลัด กรุงเทพมหานคร 10700</t>
  </si>
  <si>
    <t>0-2424-7725, 0-2433-1707</t>
  </si>
  <si>
    <t>สถานีตำรวจนครบาลบางขุนนนท์</t>
  </si>
  <si>
    <t xml:space="preserve">63/5 ถนนบางขุนนนท์ แขวงบางขุนนนท์ เขตบางกอกน้อย กรุงเทพมหานคร 10700  </t>
  </si>
  <si>
    <t>0-2424-0541-3</t>
  </si>
  <si>
    <t>สถานีตำรวจนครบาลบางกอกใหญ่</t>
  </si>
  <si>
    <t>126 ถนนวังเดิม แขวงวัดอรุณ เขตบางกอกใหญ่ กรุงเทพมหานคร 10600</t>
  </si>
  <si>
    <t>0-2466-6696</t>
  </si>
  <si>
    <t>สถานีตำรวจนครบาลบางกอกน้อย</t>
  </si>
  <si>
    <t>0-2411-3036-8</t>
  </si>
  <si>
    <t>สถานีตำรวจนครบาลบางพลัด</t>
  </si>
  <si>
    <t xml:space="preserve">1848 ซอยจรัญสนิทวงศ์ 75 ถนนจรัญสนิทวงศ์ แขวงบางพลัด เขตบางพลัด กรุงเทพมหานคร 10700 </t>
  </si>
  <si>
    <t>0-2424-1108</t>
  </si>
  <si>
    <t>สถานีตำรวจนครบาลบางยี่ขัน</t>
  </si>
  <si>
    <t>264 ซอยสมเด็จพระปิ่นเกล้า 2 แขวงบางยี่ขัน เขตบางพลัด กรุงเทพมหานคร 10700</t>
  </si>
  <si>
    <t>0-2424-1440, 0-2423-0251</t>
  </si>
  <si>
    <t>สถานีตำรวจนครบาลบางเสาธง</t>
  </si>
  <si>
    <t xml:space="preserve">50 ซอยบางแวก 2 แขวงคูหาสวรรค์ เขตภาษีเจริญ กรุงเทพมหานคร 10160 </t>
  </si>
  <si>
    <t>0-2410-8260</t>
  </si>
  <si>
    <t>กองบังคับการตำรวจนครบาล 8</t>
  </si>
  <si>
    <t xml:space="preserve">112/359 ซอยพระราม 2 ที่ 28 แขวงจอมทอง เขตจอมทอง กรุงเทพมหานคร 10150   </t>
  </si>
  <si>
    <t>0-2477-1097-8</t>
  </si>
  <si>
    <t>กองกำกับการสืบสวน กองบังคับการตำรวจนครบาล 8</t>
  </si>
  <si>
    <t>0-2427-4458, 0-2427-3031</t>
  </si>
  <si>
    <t>สถานีตำรวจนครบาลสำเหร่</t>
  </si>
  <si>
    <t>258 ถนนเจริญนคร แขวงสำเหร่ เขตธนบุรี กรุงเทพมหานคร 10600</t>
  </si>
  <si>
    <t>0-2460-1480-90</t>
  </si>
  <si>
    <t>สถานีตำรวจนครบาลสมเด็จเจ้าพระยา</t>
  </si>
  <si>
    <t xml:space="preserve">1421 ซอยลาดหญ้า 21 ถนนลาดหญ้า แขวงคลองสาน เขตคลองสาน กรุงเทพมหานคร 10600 </t>
  </si>
  <si>
    <t>0-2438-1030-2</t>
  </si>
  <si>
    <t>สถานีตำรวจนครบาลปากคลองสาน</t>
  </si>
  <si>
    <t xml:space="preserve">1421 ซอยลาดหญ้า 21 ถนนลาดหญ้า แขวงคลองสาน เขตคลองสาน กรุงเทพมหานคร 10600   </t>
  </si>
  <si>
    <t>0-2437-2111, 0-2437-1671</t>
  </si>
  <si>
    <t>สถานีตำรวจนครบาลราษฎร์บูรณะ</t>
  </si>
  <si>
    <t>0-2428-3994, 0-2427-7193</t>
  </si>
  <si>
    <t>สถานีตำรวจนครบาลบางคอแหลม</t>
  </si>
  <si>
    <t>4/1 ซอยราษฎร์บูรณะ 17 ถนนราษฎร์บูรณะ แขวงบางปะกอก เขตราษฎร์บูรณะ กรุงเทพมหานคร 10140</t>
  </si>
  <si>
    <t>0-2427-6286-7</t>
  </si>
  <si>
    <t>สถานีตำรวจนครบาลทุ่งครุ</t>
  </si>
  <si>
    <t>10 ซอยประชาอุทิศ 93 ถนนประชาอุทิศ แขวงทุ่งครุ เขตทุ่งครุ กรุงเทพมหานคร 10140</t>
  </si>
  <si>
    <t>0-2426-0108-9</t>
  </si>
  <si>
    <t>สถานีตำรวจนครบาลบุปผาราม</t>
  </si>
  <si>
    <t>489 ถนนเทศบาลสาย 2 แขวงวัดกัลยาณ์ เขตธนบุรี กรุงเทพมหานคร 10600</t>
  </si>
  <si>
    <t>0-2466-1150, 0-2466-0520</t>
  </si>
  <si>
    <t>สถานีตำรวจนครบาลบุคคโล</t>
  </si>
  <si>
    <t>0-2468-1638-9, 0-2466-7059</t>
  </si>
  <si>
    <t>สถานีตำรวจนครบาลบางยี่เรือ</t>
  </si>
  <si>
    <t>2 ถนนเทอดไท แขวงบางยี่เรือ เขตธนบุรี กรุงเทพมหานคร 10600</t>
  </si>
  <si>
    <t>0-2466-7557-9</t>
  </si>
  <si>
    <t>สถานีตำรวจนครบาลบางมด</t>
  </si>
  <si>
    <t>สถานีตำรวจนครบาลตลาดพลู</t>
  </si>
  <si>
    <t>45 ซอยวุฒากาศ 1 ถนนวุฒากาศ แขวงตลาดพลู เขตธนบุรี กรุงเทพมหานคร 10600</t>
  </si>
  <si>
    <t>0-2472-6108-9, 0-2472-6622</t>
  </si>
  <si>
    <t>กองบังคับการตำรวจนครบาล 9</t>
  </si>
  <si>
    <t>0-2451-7228, 0-2451-9965</t>
  </si>
  <si>
    <t>กองกำกับการสืบสวน กองบังคับการตำรวจนครบาล 9</t>
  </si>
  <si>
    <t xml:space="preserve">22/1 หมู่ที่ 4 ซอยเพชรเกษม 110 แขวงหนองค้างพลู เขตหนองแขม กรุงเทพมหานคร 10160 </t>
  </si>
  <si>
    <t>0-2421-5156, 0-2421-5187</t>
  </si>
  <si>
    <t>สถานีตำรวจนครบาลเทียนทะเล</t>
  </si>
  <si>
    <t xml:space="preserve">730 ถนนบางขุนเทียน - ชายทะเล แขวงท่าข้าม เขตบางขุนเทียน กรุงเทพมหานคร 10150  </t>
  </si>
  <si>
    <t>0-2452-3861-3</t>
  </si>
  <si>
    <t>สถานีตำรวจนครบาลเพชรเกษม</t>
  </si>
  <si>
    <t>0-2455-1718-9</t>
  </si>
  <si>
    <t>สถานีตำรวจนครบาลแสมดำ</t>
  </si>
  <si>
    <t>15/27 หมู่ที่ 5 ถนนพระรามที่ 2 แขวงบางบอน เขตบางบอน กรุงเทพมหานคร 10150</t>
  </si>
  <si>
    <t>สถานีตำรวจนครบาลท่าข้าม</t>
  </si>
  <si>
    <t>สถานีตำรวจนครบาลบางขุนเทียน</t>
  </si>
  <si>
    <t>123 ถนนเอกชัย แขวงบางขุนเทียน เขตจอมทอง กรุงเทพมหานคร 10150</t>
  </si>
  <si>
    <t>0-2415-3004, 0-2415-0671</t>
  </si>
  <si>
    <t>สถานีตำรวจนครบาลบางบอน</t>
  </si>
  <si>
    <t>0-2892-4270-3</t>
  </si>
  <si>
    <t>สถานีตำรวจนครบาลภาษีเจริญ</t>
  </si>
  <si>
    <t xml:space="preserve">48 ซอยเพชรเกษม 54 ถนนเพชรเกษม แขวงบางหว้า เขตภาษีเจริญ กรุงเทพมหานคร 10160 </t>
  </si>
  <si>
    <t>สถานีตำรวจนครบาลหนองแขม</t>
  </si>
  <si>
    <t>44 หมู่ที่ 8 ถนนบางบอน 5 แขวงหนองแขม เขตหนองแขม กรุงเทพมหานคร 10160</t>
  </si>
  <si>
    <t>สถานีตำรวจนครบาลหนองค้างพลู</t>
  </si>
  <si>
    <t>สถานีตำรวจนครบาลหลักสอง</t>
  </si>
  <si>
    <t xml:space="preserve">3 ซอยเพชรเกษม 98 แขวงบางแคเหนือ เขตบางแค กรุงเทพมหานคร 10160 </t>
  </si>
  <si>
    <t>แหล่งข้อมูล  : กองบัญชาการตำรวจนครบาล สำนักงานตำรวจแห่งชาติ</t>
  </si>
  <si>
    <t>จำนวนผู้ใช้ไฟฟ้า (ราย)</t>
  </si>
  <si>
    <t xml:space="preserve">     หน่วยจำหน่าย (GWh)</t>
  </si>
  <si>
    <t xml:space="preserve"> บ้านอยู่อาศัย</t>
  </si>
  <si>
    <t xml:space="preserve"> กิจการขนาดเล็ก</t>
  </si>
  <si>
    <t xml:space="preserve"> กิจการขนาดกลาง</t>
  </si>
  <si>
    <t xml:space="preserve"> ราชการและองค์กรที่ไม่แสวงหากำไร</t>
  </si>
  <si>
    <t xml:space="preserve"> ไฟฟ้าชั่วคราว</t>
  </si>
  <si>
    <t xml:space="preserve"> กิจการเฉพาะอย่าง</t>
  </si>
  <si>
    <t xml:space="preserve"> กิจการขนาดใหญ่</t>
  </si>
  <si>
    <t xml:space="preserve"> ไฟฟ้าสาธารณะ (ไม่คิดเงิน)</t>
  </si>
  <si>
    <t xml:space="preserve">   รวม</t>
  </si>
  <si>
    <t>แหล่งข้อมูล : ฝ่ายเศรษฐกิจพลังไฟฟ้า การไฟฟ้านครหลวง</t>
  </si>
  <si>
    <t>หมายเหตุ   : จำนวนผู้ใช้ไฟฟ้า หมายถึง ผู้ใช้ไฟฟ้าที่ติดตั้งเครื่องวัดฯ หน่วยไฟฟ้าและมีการใช้ไฟฟ้า (ไม่รวมเครื่องวัดที่ตัดฝาก)</t>
  </si>
  <si>
    <r>
      <t xml:space="preserve">แหล่งข้อมูล : </t>
    </r>
    <r>
      <rPr>
        <b/>
        <sz val="12"/>
        <rFont val="TH SarabunPSK"/>
        <family val="2"/>
      </rPr>
      <t>เนื่องจากประเภทไฟฟ้าสาธารณะ การไฟฟ้านครหลวงไม่ได้เรียกเก็บเงินจากผู้ใช้ไฟฟ้า ดังนั้นการไฟฟ้านครหลวงจึงมีนโยบายลดค่าใช้จ่าย</t>
    </r>
  </si>
  <si>
    <r>
      <t xml:space="preserve">แหล่งข้อมูล : </t>
    </r>
    <r>
      <rPr>
        <b/>
        <sz val="12"/>
        <rFont val="TH SarabunPSK"/>
        <family val="2"/>
      </rPr>
      <t>ในการจดหน่วยไฟฟ้าสาธารณะ จึงเปลี่ยนการบันทึกจากเครื่องวัดฯ เป็นการบันทึกหน่วยจากขนาดของดวงโคมไฟฟ้าสาธารณะ</t>
    </r>
  </si>
  <si>
    <r>
      <t xml:space="preserve">แหล่งข้อมูล : </t>
    </r>
    <r>
      <rPr>
        <b/>
        <sz val="12"/>
        <rFont val="TH SarabunPSK"/>
        <family val="2"/>
      </rPr>
      <t>คูณด้วยจำนวนดวงโคม คูณด้วยระยะเวลาเปิด - ปิดไฟแทน และปลดเครื่องวัดเดิมออกทั้งหมด จึงมีผลทำให้ไม่มีข้อมูล</t>
    </r>
  </si>
  <si>
    <r>
      <t xml:space="preserve">แหล่งข้อมูล : </t>
    </r>
    <r>
      <rPr>
        <b/>
        <sz val="12"/>
        <rFont val="TH SarabunPSK"/>
        <family val="2"/>
      </rPr>
      <t>จำนวนผู้ใช้ไฟฟ้าในประเภทไฟฟ้าสาธารณะ</t>
    </r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</si>
  <si>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</si>
  <si>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</si>
  <si>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</si>
  <si>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</si>
  <si>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</si>
  <si>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</si>
  <si>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</si>
  <si>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</si>
  <si>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</si>
  <si>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</si>
  <si>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</si>
  <si>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</si>
  <si>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   89 ถนนพระรามที่ 2 แขวงแสมดำ เขตบางขุนเทียน กรุงเทพมหานคร 10150</t>
  </si>
  <si>
    <t xml:space="preserve">289 ซอยรามคำแหง 21 (นวศรี) ถนนรามคำแหง แขวงพลับพลา เขตวังทองหลาง กรุงเทพมหานคร 10310  </t>
  </si>
  <si>
    <t xml:space="preserve">2 ซอยราษฎร์บูรณะ 17 ถนนราษฎร์บูรณะ แขวงบางปะกอก เขตราษฎร์บูรณะ กรุงเทพมหานคร 10140 </t>
  </si>
  <si>
    <t>สำนักงานเขต</t>
  </si>
  <si>
    <t>จำนวน/ชื่อโรงเรียน</t>
  </si>
  <si>
    <t>จำนวนครู</t>
  </si>
  <si>
    <t>พระนคร</t>
  </si>
  <si>
    <t>11 แห่ง</t>
  </si>
  <si>
    <t>วัดมกุฎกษัตริยาราม</t>
  </si>
  <si>
    <t>วัดตรีทศเทพ</t>
  </si>
  <si>
    <t>วัดราชนัดดา</t>
  </si>
  <si>
    <t>วัดมหรรณพ์</t>
  </si>
  <si>
    <t>วัดสุทัศน์</t>
  </si>
  <si>
    <t>วัดมหาธาตุ</t>
  </si>
  <si>
    <t>วัดพระเชตุพน</t>
  </si>
  <si>
    <t>ราชบพิธ</t>
  </si>
  <si>
    <t>วัดราชบูรณะ</t>
  </si>
  <si>
    <t>วัดอินทรวิหาร</t>
  </si>
  <si>
    <t>วัดใหม่อมตรส</t>
  </si>
  <si>
    <t>ป้อมปราบศัตรูพ่าย</t>
  </si>
  <si>
    <t>4 แห่ง</t>
  </si>
  <si>
    <t>วัดพระพิเรนทร์</t>
  </si>
  <si>
    <t>วัดสิตาราม</t>
  </si>
  <si>
    <t>วัดคณิกาผล</t>
  </si>
  <si>
    <t>วัดดิสานุการาม</t>
  </si>
  <si>
    <t>สัมพันธวงศ์</t>
  </si>
  <si>
    <t>3 แห่ง</t>
  </si>
  <si>
    <t>วัดจักรวรรดิ</t>
  </si>
  <si>
    <t>วัดปทุมคงคา</t>
  </si>
  <si>
    <t>วัดสัมพันธวงศ์</t>
  </si>
  <si>
    <t>ดุสิต</t>
  </si>
  <si>
    <t>9 แห่ง</t>
  </si>
  <si>
    <t>วัดประชาระบือธรรม</t>
  </si>
  <si>
    <t>วัดสวัสดิวารีสีมาราม</t>
  </si>
  <si>
    <t>วัดราชผาติการาม</t>
  </si>
  <si>
    <t>วัดเทวราชกุญชร</t>
  </si>
  <si>
    <t>วัดสมณานัมบริหาร</t>
  </si>
  <si>
    <t>เบญจมบพิตร</t>
  </si>
  <si>
    <t>สุโขทัย</t>
  </si>
  <si>
    <t>วัดจันทรสโมสร</t>
  </si>
  <si>
    <t>วัดธรรมาภิรตาราม</t>
  </si>
  <si>
    <t>พญาไท</t>
  </si>
  <si>
    <t>1 แห่ง</t>
  </si>
  <si>
    <t>ห้วยขวาง</t>
  </si>
  <si>
    <t>ประชาราษฎร์บำเพ็ญ</t>
  </si>
  <si>
    <t>พระราม ๙ กาญจนาภิเษก</t>
  </si>
  <si>
    <t>วัดใหม่ช่องลม</t>
  </si>
  <si>
    <t>ราชเทวี</t>
  </si>
  <si>
    <t>กิ่งเพชร</t>
  </si>
  <si>
    <t>วัดดิสหงสาราม</t>
  </si>
  <si>
    <t>วัดพระยายัง</t>
  </si>
  <si>
    <t>วัดทัศนารุณสุนทริการาม</t>
  </si>
  <si>
    <t>ดินแดง</t>
  </si>
  <si>
    <t>สามเสนนอก (ประชาราษฎร์อนุกูล)</t>
  </si>
  <si>
    <t>วิชูทิศ</t>
  </si>
  <si>
    <t>วิชากร</t>
  </si>
  <si>
    <t>วังทองหลาง</t>
  </si>
  <si>
    <t>สุเหร่าลาดพร้าว (อามินเซ็นอุปถัมภ์)</t>
  </si>
  <si>
    <t>สุเหร่าดอนสะแก</t>
  </si>
  <si>
    <t>วัดสามัคคีธรรม</t>
  </si>
  <si>
    <t>บางรัก</t>
  </si>
  <si>
    <t>5 แห่ง</t>
  </si>
  <si>
    <t>วัดหัวลำโพง</t>
  </si>
  <si>
    <t>วัดม่วงแค</t>
  </si>
  <si>
    <t>วัดมหาพฤฒาราม</t>
  </si>
  <si>
    <t>วัดสวนพลู</t>
  </si>
  <si>
    <t>วัดแก้วแจ่มฟ้า</t>
  </si>
  <si>
    <t>ปทุมวัน</t>
  </si>
  <si>
    <t>8 แห่ง</t>
  </si>
  <si>
    <t>วัดบรมนิวาส</t>
  </si>
  <si>
    <t>วัดชัยมงคล</t>
  </si>
  <si>
    <t>วัดปทุมวนาราม</t>
  </si>
  <si>
    <t>วัดสระบัว</t>
  </si>
  <si>
    <t>สวนลุมพินี</t>
  </si>
  <si>
    <t>วัดดวงแข</t>
  </si>
  <si>
    <t>ปลูกจิต</t>
  </si>
  <si>
    <t>ยานนาวา</t>
  </si>
  <si>
    <t>6 แห่ง</t>
  </si>
  <si>
    <t>วัดดอกไม้</t>
  </si>
  <si>
    <t>วัดช่องลม</t>
  </si>
  <si>
    <t>วัดช่องนนทรี</t>
  </si>
  <si>
    <t>วัดปริวาศ</t>
  </si>
  <si>
    <t>วัดคลองใหม่</t>
  </si>
  <si>
    <t>วัดคลองภูมิ</t>
  </si>
  <si>
    <t>พระโขนง</t>
  </si>
  <si>
    <t>บางจาก (นาคเผื่อนอุปถัมภ์)</t>
  </si>
  <si>
    <t>วัดราษฎร์ศรัทธาธรรม</t>
  </si>
  <si>
    <t>พูนสิน (เพชรสุขอุปถัมภ์)</t>
  </si>
  <si>
    <t>วัดธรรมมงคล (หลวงพ่อวิริยังค์อุปถัมภ์)</t>
  </si>
  <si>
    <t>สาทร</t>
  </si>
  <si>
    <t>2 แห่ง</t>
  </si>
  <si>
    <t>วัดดอน</t>
  </si>
  <si>
    <t>วัดยานนาวา</t>
  </si>
  <si>
    <t>คลองเตย</t>
  </si>
  <si>
    <t>วัดสะพาน</t>
  </si>
  <si>
    <t>วัดคลองเตย</t>
  </si>
  <si>
    <t>ศูนย์รวมน้ำใจ</t>
  </si>
  <si>
    <t>ชุมชนหมู่บ้านพัฒนา</t>
  </si>
  <si>
    <t>บางคอแหลม</t>
  </si>
  <si>
    <t>7 แห่ง</t>
  </si>
  <si>
    <t>วัดไผ่เงินโชตนาราม</t>
  </si>
  <si>
    <t>วัดราชสิงขร</t>
  </si>
  <si>
    <t>วัดลาดบัวขาว</t>
  </si>
  <si>
    <t>วัดไทร</t>
  </si>
  <si>
    <t>วัดจันทร์นอก</t>
  </si>
  <si>
    <t>วัดบางโคล่นอก</t>
  </si>
  <si>
    <t>วัดจันทร์ใน</t>
  </si>
  <si>
    <t>สวนหลวง</t>
  </si>
  <si>
    <t>วัดใต้ (ราษฎรนิรมิต)</t>
  </si>
  <si>
    <t>นาคนาวาอุปถัมภ์</t>
  </si>
  <si>
    <t>วัดปากบ่อ</t>
  </si>
  <si>
    <t>สุเหร่าใหม่</t>
  </si>
  <si>
    <t>หัวหมาก</t>
  </si>
  <si>
    <t>คลองกลันตัน</t>
  </si>
  <si>
    <t>วัดทองใน</t>
  </si>
  <si>
    <t>มัธยมนาคนาวาอุปถัมภ์</t>
  </si>
  <si>
    <t>บางนา</t>
  </si>
  <si>
    <t>วัดบางนาใน</t>
  </si>
  <si>
    <t>วัดบางนานอก</t>
  </si>
  <si>
    <t>ผ่องพลอยอนุสรณ์</t>
  </si>
  <si>
    <t>รุ่งเรืองอุปถัมภ์</t>
  </si>
  <si>
    <t>อำนวยกนกศิริอนุสรณ์</t>
  </si>
  <si>
    <t>ศรีเอี่ยมอนุสรณ์</t>
  </si>
  <si>
    <t>เพี้ยนพินอนุสรณ์</t>
  </si>
  <si>
    <t>วัฒนา</t>
  </si>
  <si>
    <t>วัดธาตุทอง</t>
  </si>
  <si>
    <t>วิจิตรวิทยา</t>
  </si>
  <si>
    <t>สุเหร่าบ้านดอน</t>
  </si>
  <si>
    <t>สุเหร่าบางมะเขือ</t>
  </si>
  <si>
    <t>สุเหร่าสามอิน</t>
  </si>
  <si>
    <t>วัดภาษี</t>
  </si>
  <si>
    <t>แจ่มจันทร์</t>
  </si>
  <si>
    <t>สวัสดีวิทยา</t>
  </si>
  <si>
    <t>บางเขน</t>
  </si>
  <si>
    <t>ไทยนิยมสงเคราะห์</t>
  </si>
  <si>
    <t>บ้านคลองบัว</t>
  </si>
  <si>
    <t>บ้านบัวมล (เจริญราษฎร์อุทิศ)</t>
  </si>
  <si>
    <t>ประชาภิบาล</t>
  </si>
  <si>
    <t>วัดไตรรัตนาราม</t>
  </si>
  <si>
    <t>ดอนเมือง</t>
  </si>
  <si>
    <t>วัดดอนเมือง (ทหารอากาศอุทิศ)</t>
  </si>
  <si>
    <t>พหลโยธิน (พวงเจริญอุปถัมภ์)</t>
  </si>
  <si>
    <t>วัดเวฬุวนาราม (สินทรัพย์อนุสรณ์)</t>
  </si>
  <si>
    <t>ประชาอุทิศ (จันทาบอนุสรณ์)</t>
  </si>
  <si>
    <t>เปรมประชา</t>
  </si>
  <si>
    <t>บำรุงรวิวรรณวิทยา (ทุ่งสีกัน)</t>
  </si>
  <si>
    <t>จตุจักร</t>
  </si>
  <si>
    <t>วัดเสมียนนารี</t>
  </si>
  <si>
    <t>วัดเทวสุนทร</t>
  </si>
  <si>
    <t>บ้านลาดพร้าว</t>
  </si>
  <si>
    <t>รัตนโกสินทร์สมโภช</t>
  </si>
  <si>
    <t>เสนานิคม</t>
  </si>
  <si>
    <t>ประชานิเวศน์</t>
  </si>
  <si>
    <t>มัธยมประชานิเวศน์</t>
  </si>
  <si>
    <t>0-2282-9537, 0-2281-0031</t>
  </si>
  <si>
    <t>58 ค. ริมคลองเปรมประชากร ถนนเตชะวณิชย์ แขวงบางซื่อ เขตบางซื่อ กรุงเทพมหานคร</t>
  </si>
  <si>
    <t>0-2587-0631, 0-2586-8313</t>
  </si>
  <si>
    <t xml:space="preserve">1342 - 1344 (เชิงสะพานพระโขนง) ถนนสุขุมวิท แขวงพระโขนง เขตคลองเตย กรุงเทพมหานคร </t>
  </si>
  <si>
    <t>0-2391-4045, 0-2392-3382</t>
  </si>
  <si>
    <t>วงเวียนเล็ก</t>
  </si>
  <si>
    <t xml:space="preserve">63 ถนนประชาธิปก แขวงสมเด็จเจ้าพระยา เขตคลองสาน กรุงเทพมหานคร </t>
  </si>
  <si>
    <t>0-2438-8032, 0-2437-3270</t>
  </si>
  <si>
    <t>685/12 - 13 ถนนอิสรภาพ (เชิงสะพานชิโนรส) แขวงวัดอรุณ เขตบางกอกใหญ่ กรุงเทพมหานคร</t>
  </si>
  <si>
    <t>0-2465-0898, 0-2465-4209</t>
  </si>
  <si>
    <t>1872, 1872/1 ถนนลาดพร้าว (ตรงข้ามโรงพิมพ์คุรุสภา) แขวงวังทองหลาง เขตวังทองหลาง กรุงเทพมหานคร</t>
  </si>
  <si>
    <t>0-2538-1903, 0-2530-2159</t>
  </si>
  <si>
    <t>0-2918-5225, 0-2517-4018</t>
  </si>
  <si>
    <t>ตลาดพลู</t>
  </si>
  <si>
    <t xml:space="preserve">47 ถนนเทอดไท แขวงตลาดพลู เขตธนบุรี กรุงเทพมหานคร </t>
  </si>
  <si>
    <t>0-2465-2026, 0-2466-1002</t>
  </si>
  <si>
    <t>ถนนเสือป่า</t>
  </si>
  <si>
    <t>1 ถนนเสือป่า แขวงป้อมปราบ เขตป้อมปราบศัตรูพ่าย กรุงเทพมหานคร</t>
  </si>
  <si>
    <t>0-2221-9115, 0-2225-8117</t>
  </si>
  <si>
    <t>1 ซอยราษฎร์บูรณะ 22 แขวงราษฎร์บูรณะ เขตราษฎร์บูรณะ กรุงเทพมหานคร</t>
  </si>
  <si>
    <t>0-2427-2807, 0-2428-4359</t>
  </si>
  <si>
    <t>360, 360/1 ถนนเอกชัย แขวงบางบอน เขตบางบอน กรุงเทพมหานคร</t>
  </si>
  <si>
    <t>0-2899-0242-3</t>
  </si>
  <si>
    <t>175/7 หมู่ที่ 9 แขวงสีกัน เขตดอนเมือง กรุงเทพมหานคร</t>
  </si>
  <si>
    <t>0-2996-7935-6, 0-2523-7406</t>
  </si>
  <si>
    <t>53, 55 ถนนเชื่อมสัมพันธ์ แขวงกระทุ่มราย เขตหนองจอก กรุงเทพมหานคร</t>
  </si>
  <si>
    <t>0-2543-1078-9, 0-2988-4220</t>
  </si>
  <si>
    <t>6, 8 ถนนจรัญสนิทวงศ์ แขวงบางอ้อ เขตบางพลัด กรุงเทพมหานคร</t>
  </si>
  <si>
    <t>0-2424-6717-8</t>
  </si>
  <si>
    <t>อ่อนนุช</t>
  </si>
  <si>
    <t>1934 - 1936 ถนนอ่อนนุช แขวงสวนหลวง เขตสวนหลวง กรุงเทพมหานคร</t>
  </si>
  <si>
    <t>0-2321-3001-2</t>
  </si>
  <si>
    <t>สำนักงานสถานธนานุบาลกรุงเทพมหานคร</t>
  </si>
  <si>
    <t>8 ถนนเทศบาลสงเคราะห์ แขวงลาดยาว เขตจตุจักร กรุงเทพมหานคร</t>
  </si>
  <si>
    <t>0-2158-0042-4</t>
  </si>
  <si>
    <t>แหล่งข้อมูล  :  สำนักงานสถานธนานุบาลกรุงเทพมหานคร</t>
  </si>
  <si>
    <t>ยอดรวม</t>
  </si>
  <si>
    <t>หมายเหตุ    :  - หมายถึง ไม่พบป้ายผิดกฎหมายในที่สาธารณะ</t>
  </si>
  <si>
    <t>แหล่งข้อมูล  :  กลุ่มงานแผนงานและสารสนเทศ กองนโยบายและแผนงาน สำนักเทศกิจ กรุงเทพมหานคร</t>
  </si>
  <si>
    <t xml:space="preserve">ธันวาคม </t>
  </si>
  <si>
    <t>แหล่งข้อมูล : ศูนย์รับแจ้งทุกข์ กองกลาง สำนักปลัดกรุงเทพมหานคร</t>
  </si>
  <si>
    <t>รวมทั้งหมด</t>
  </si>
  <si>
    <t>หน่วยงานภายนอก</t>
  </si>
  <si>
    <t>สำนักงานเขต 50 เขต</t>
  </si>
  <si>
    <t>สำนักงานเลขานุการผู้ว่าราชการกรุงเทพมหานคร</t>
  </si>
  <si>
    <t>สำนักยุทธศาสตร์และประเมินผล</t>
  </si>
  <si>
    <t>สำนักผังเมือง</t>
  </si>
  <si>
    <t>สำนักงานคณะกรรมการข้าราชการกรุงเทพมหานคร</t>
  </si>
  <si>
    <t>สำนักเทศกิจ</t>
  </si>
  <si>
    <t>สำนักงานตลาดกรุงเทพมหานคร</t>
  </si>
  <si>
    <t>สำนักพัฒนาสังคม</t>
  </si>
  <si>
    <t>สำนักการศึกษา</t>
  </si>
  <si>
    <t>กองอำนวยการตลาดนัด</t>
  </si>
  <si>
    <t>สำนักป้องกันและบรรเทาสาธารณภัย</t>
  </si>
  <si>
    <t>สำนักการคลัง</t>
  </si>
  <si>
    <t>สำนักการแพทย์</t>
  </si>
  <si>
    <t>สำนักปลัดกรุงเทพมหานคร</t>
  </si>
  <si>
    <t>สำนักสิ่งแวดล้อม</t>
  </si>
  <si>
    <t>สำนักการระบายน้ำ</t>
  </si>
  <si>
    <t>สำนักอนามัย</t>
  </si>
  <si>
    <t>สำนักการจราจรและขนส่ง</t>
  </si>
  <si>
    <t>สำนักการโยธา</t>
  </si>
  <si>
    <t>อยู่ระหว่างดำเนินการ</t>
  </si>
  <si>
    <t>ดำเนินการเรียบร้อยแล้ว</t>
  </si>
  <si>
    <t>เรื่องฉุกเฉิน</t>
  </si>
  <si>
    <t>ปัญหาความรุนแรงในครอบครัว</t>
  </si>
  <si>
    <t>การคุ้มครองผู้บริโภค</t>
  </si>
  <si>
    <t>สภาพแวดล้อมเป็นพิษ</t>
  </si>
  <si>
    <t>ประปา</t>
  </si>
  <si>
    <t>ยาเสพติด</t>
  </si>
  <si>
    <t>ที่พักผู้โดยสาร</t>
  </si>
  <si>
    <t>การบริหารงานบุคคล</t>
  </si>
  <si>
    <t>สะพาน</t>
  </si>
  <si>
    <t>บาทวิถี</t>
  </si>
  <si>
    <t>เขื่อน คูคลอง</t>
  </si>
  <si>
    <t>อาคาร</t>
  </si>
  <si>
    <t>ต้นไม้ สวนสาธารณะ</t>
  </si>
  <si>
    <t>ไฟฟ้า</t>
  </si>
  <si>
    <t>เรื่องร้องทุกข์ประเภทอื่นๆ</t>
  </si>
  <si>
    <t>ปัญหาจราจร</t>
  </si>
  <si>
    <t>น้ำท่วม</t>
  </si>
  <si>
    <t>ถนน</t>
  </si>
  <si>
    <t>ท่อระบายน้ำ</t>
  </si>
  <si>
    <t>ขยะและสิ่งปฏิกูล</t>
  </si>
  <si>
    <t>กระทำผิดในที่สาธารณะ</t>
  </si>
  <si>
    <t>เหตุเดือดร้อนรำคาญ</t>
  </si>
  <si>
    <t>หน่วยงานดำเนินการ</t>
  </si>
  <si>
    <t>รวบรวมโดย : สำนักสถิติพยากรณ์ สำนักงานสถิติแห่งชาติ</t>
  </si>
  <si>
    <t>วัดสุขใจ</t>
  </si>
  <si>
    <t>วัดสุทธิสะอาด</t>
  </si>
  <si>
    <t>สุเหร่าเกาะขุนเณร</t>
  </si>
  <si>
    <t>สุเหร่าคลองสี่</t>
  </si>
  <si>
    <t>สุเหร่าคลองหนึ่ง (มานะราษฎร์บำรุง)</t>
  </si>
  <si>
    <t>สุเหร่าสามวา</t>
  </si>
  <si>
    <t>สุเหร่าแสนแสบ</t>
  </si>
  <si>
    <t>ธนบุรี</t>
  </si>
  <si>
    <t>17 แห่ง</t>
  </si>
  <si>
    <t>วัดประยุรวงค์</t>
  </si>
  <si>
    <t>วัดขุนจันทร์</t>
  </si>
  <si>
    <t>วัดบุคคโล</t>
  </si>
  <si>
    <t>วัดดาวคนอง</t>
  </si>
  <si>
    <t>วัดกัลยาณมิตร</t>
  </si>
  <si>
    <t>วัดราชคฤห์</t>
  </si>
  <si>
    <t>วัดประดิษฐาราม</t>
  </si>
  <si>
    <t>วัดบางสะแกใน</t>
  </si>
  <si>
    <t>วัดเวฬุราชิณ</t>
  </si>
  <si>
    <t>กันตทาราราม</t>
  </si>
  <si>
    <t>วัดโพธินิมิตร</t>
  </si>
  <si>
    <t>วัดใหม่ยายนุ้ย</t>
  </si>
  <si>
    <t>วัดกระจับพินิจ</t>
  </si>
  <si>
    <t>วัดราชวรินทร์</t>
  </si>
  <si>
    <t>วัดบางสะแกนอก</t>
  </si>
  <si>
    <t>วัดใหญ่ศรีสุพรรณ</t>
  </si>
  <si>
    <t>วัดบางน้ำชน</t>
  </si>
  <si>
    <t>คลองสาน</t>
  </si>
  <si>
    <t>วัดเศวตฉัตร</t>
  </si>
  <si>
    <t>วัดสุทธาราม</t>
  </si>
  <si>
    <t>วัดทองเพลง</t>
  </si>
  <si>
    <t>วัดทองธรรมชาติ</t>
  </si>
  <si>
    <t>วัดทองนพคุณ</t>
  </si>
  <si>
    <t>วัดพิชัยญาติ</t>
  </si>
  <si>
    <t>วัดสุวรรณ</t>
  </si>
  <si>
    <t>บางกอกน้อย</t>
  </si>
  <si>
    <t>15 แห่ง</t>
  </si>
  <si>
    <t>วัดบางขุนนนท์</t>
  </si>
  <si>
    <t>วัดวิเศษการ</t>
  </si>
  <si>
    <t>วัดเจ้าอาม</t>
  </si>
  <si>
    <t>วัดโพธิ์เรียง</t>
  </si>
  <si>
    <t>วัดยางสุทธาราม</t>
  </si>
  <si>
    <t>วัดศรีสุดาราม</t>
  </si>
  <si>
    <t>วัดบางเสาธง</t>
  </si>
  <si>
    <t>วัดสุวรรณาราม</t>
  </si>
  <si>
    <t>วัดพระยาทำ</t>
  </si>
  <si>
    <t>วัดมะลิ</t>
  </si>
  <si>
    <t>วัดดงมูลเหล็ก</t>
  </si>
  <si>
    <t>วัดอัมพวา</t>
  </si>
  <si>
    <t>วัดสุวรรณคีรี</t>
  </si>
  <si>
    <t>วัดดุสิตาราม</t>
  </si>
  <si>
    <t>วัดปฐมบุตรอิศราราม</t>
  </si>
  <si>
    <t>ตลิ่งชัน</t>
  </si>
  <si>
    <t>วัดไก่เตี้ย (สวัสดิ์ประชานุกูล)</t>
  </si>
  <si>
    <t>วัดชัยพฤกษมาลา</t>
  </si>
  <si>
    <t>ชุมทางตลิ่งชัน</t>
  </si>
  <si>
    <t>ฉิมพลี</t>
  </si>
  <si>
    <t>วัดทอง (อุดมศิลปวิทยาคาร)</t>
  </si>
  <si>
    <t>วัดมะกอก</t>
  </si>
  <si>
    <t>วัดโพธิ์ (ราษฏร์ผดุงผล)</t>
  </si>
  <si>
    <t>วัดอินทราวาส</t>
  </si>
  <si>
    <t>วัดปากน้ำฝั่งเหนือ</t>
  </si>
  <si>
    <t>วัดประสาท</t>
  </si>
  <si>
    <t>วัดเกาะ</t>
  </si>
  <si>
    <t>วัดพิกุล</t>
  </si>
  <si>
    <t>วัดกระโจมทอง</t>
  </si>
  <si>
    <t>วัดรัชฎาธิฐาน</t>
  </si>
  <si>
    <t>วัดตลิ่งชัน</t>
  </si>
  <si>
    <t>วัดช่างเหล็ก</t>
  </si>
  <si>
    <t>ทวีวัฒนา</t>
  </si>
  <si>
    <t>คลองต้นไทร (สุขล้อมอุทิศ)</t>
  </si>
  <si>
    <t>คลองทวีวัฒนา</t>
  </si>
  <si>
    <t>คลองบางพรหม</t>
  </si>
  <si>
    <t>คลองมหาสวัสดิ์</t>
  </si>
  <si>
    <t>วัดปุรณาวาส</t>
  </si>
  <si>
    <t>ตั้งพิรุฬห์ธรรม</t>
  </si>
  <si>
    <t>มัธยมปุรณาวาส</t>
  </si>
  <si>
    <t>จอมทอง</t>
  </si>
  <si>
    <t>วัดมงคลวราราม</t>
  </si>
  <si>
    <t>วัดนางนอง</t>
  </si>
  <si>
    <t>วัดศาลาครืน</t>
  </si>
  <si>
    <t>วัดโพธิ์ทอง</t>
  </si>
  <si>
    <t>วัดสีสุก</t>
  </si>
  <si>
    <t>วัดบางประทุนนอก</t>
  </si>
  <si>
    <t>วัดโพธิ์แก้ว</t>
  </si>
  <si>
    <t>วัดนาคนิมิตร</t>
  </si>
  <si>
    <t>วัดบางขุนเทียนนอก</t>
  </si>
  <si>
    <t>วัดยายร่ม</t>
  </si>
  <si>
    <t>บางพลัด</t>
  </si>
  <si>
    <t>วัดอาวุธวิกสิตาราม</t>
  </si>
  <si>
    <t>วัดพระยาศิริไอยสวรรค์</t>
  </si>
  <si>
    <t>วัดเปาโรหิตย์</t>
  </si>
  <si>
    <t>วัดเทพากร (เลี่ยมมาตุทิศ)</t>
  </si>
  <si>
    <t>วัดฉัตรแก้วจงกลณี</t>
  </si>
  <si>
    <t>วัดวิมุตยาราม</t>
  </si>
  <si>
    <t>วัดบางพลัด (ป.สุวณฺโณ)</t>
  </si>
  <si>
    <t>วัดคฤหบดี</t>
  </si>
  <si>
    <t>วัดรวก</t>
  </si>
  <si>
    <t>วัดสามัคคีสุทธาวาส</t>
  </si>
  <si>
    <t>บางยี่ขันวิทยาคม</t>
  </si>
  <si>
    <t>บางกอกใหญ่</t>
  </si>
  <si>
    <t>วัดราชสิทธาราม</t>
  </si>
  <si>
    <t>วัดท่าพระ</t>
  </si>
  <si>
    <t>วัดประดู่ฉิมพลี</t>
  </si>
  <si>
    <t>วัดใหม่พิเรนทร์</t>
  </si>
  <si>
    <t>วัดดีดวด</t>
  </si>
  <si>
    <t>วัดนาคกลาง</t>
  </si>
  <si>
    <t>บางแค</t>
  </si>
  <si>
    <t>12 แห่ง</t>
  </si>
  <si>
    <t>บางแค (เนื่องสังวาลย์อนุสรณ์)</t>
  </si>
  <si>
    <t>วัดบุณยประดิษฐ์</t>
  </si>
  <si>
    <t>คลองหนองใหญ่</t>
  </si>
  <si>
    <t>เพชรเกษม (จตุรงค์สงครามอนุสรณ์)</t>
  </si>
  <si>
    <t>วัดศาลาแดง</t>
  </si>
  <si>
    <t>บางไผ่ (บ้านนายพันแก้วขาว)</t>
  </si>
  <si>
    <t>บางเชือกหนัง</t>
  </si>
  <si>
    <t>วัดพรหมสุวรรณสามัคคี</t>
  </si>
  <si>
    <t>บางแคเหนือ</t>
  </si>
  <si>
    <t>วัดม่วง</t>
  </si>
  <si>
    <t>หมู่บ้านเศรษฐกิจ</t>
  </si>
  <si>
    <t>ภาษีเจริญ</t>
  </si>
  <si>
    <t>วัดนิมมานรดี</t>
  </si>
  <si>
    <t>วัดจันทร์ประดิษฐาราม</t>
  </si>
  <si>
    <t>วัดอ่างแก้ว (จีบ ปานขำ)</t>
  </si>
  <si>
    <t>วัดชัยฉิมพลี</t>
  </si>
  <si>
    <t>วัดโคนอน</t>
  </si>
  <si>
    <t>วัดมะพร้าวเตี้ย</t>
  </si>
  <si>
    <t>วัดโตนด</t>
  </si>
  <si>
    <t>วัดตะล่อม</t>
  </si>
  <si>
    <t>วัดกำแพง</t>
  </si>
  <si>
    <t>วัดทองศาลางาม</t>
  </si>
  <si>
    <t>วัดวิจิตรการนิมิตร</t>
  </si>
  <si>
    <t>วัดประดู่บางจาก (พ่วงอุทิศ)</t>
  </si>
  <si>
    <t>บางจาก</t>
  </si>
  <si>
    <t>บางขุนเทียน</t>
  </si>
  <si>
    <t>หมู่บ้านเกาะโพธิ์</t>
  </si>
  <si>
    <t>วัดหัวกระบือ</t>
  </si>
  <si>
    <t>ราชมนตรี (ปลื้ม-เชื่อมนุกูล)</t>
  </si>
  <si>
    <t>วัดสะแกงาม</t>
  </si>
  <si>
    <t>วัดแสมดำ</t>
  </si>
  <si>
    <t>แก้วขำทับอุปถัมภ์</t>
  </si>
  <si>
    <t>คลองพิทยาลงกรณ์</t>
  </si>
  <si>
    <t>วัดบางกระดี่</t>
  </si>
  <si>
    <t>ศาลเจ้า (ห้าวนุกูลวิทยา)</t>
  </si>
  <si>
    <t>วัดท่าข้าม</t>
  </si>
  <si>
    <t>วัดบัวผัน</t>
  </si>
  <si>
    <t>วัดกก</t>
  </si>
  <si>
    <t>วัดประชาบำรุง</t>
  </si>
  <si>
    <t>วัดเลา</t>
  </si>
  <si>
    <t>บางขุนเทียนศึกษา</t>
  </si>
  <si>
    <t>บางบอน</t>
  </si>
  <si>
    <t>บ้านนายเหรียญ</t>
  </si>
  <si>
    <t>บ้านนายผล (แม้นสุวรรณอุปถัมภ์)</t>
  </si>
  <si>
    <t>บ้านนายสี</t>
  </si>
  <si>
    <t>วัดบางบอน</t>
  </si>
  <si>
    <t>พรหมราษฎร์รังสรรค์</t>
  </si>
  <si>
    <t>สถานีพรมแดน</t>
  </si>
  <si>
    <t>วัดนินสุขาราม</t>
  </si>
  <si>
    <t>พระยามนธาตุราชศรีพิจิตร์</t>
  </si>
  <si>
    <t>ราษฎร์บูรณะ</t>
  </si>
  <si>
    <t>วัดบางปะกอก</t>
  </si>
  <si>
    <t>รัตนจีนะอุทิศ</t>
  </si>
  <si>
    <t>วัดประเสริฐสุทธาวาส</t>
  </si>
  <si>
    <t>วัดแจงร้อน</t>
  </si>
  <si>
    <t>วัดสน</t>
  </si>
  <si>
    <t>วัดสารอด</t>
  </si>
  <si>
    <t>หนองแขม</t>
  </si>
  <si>
    <t>วัดหนองแขม</t>
  </si>
  <si>
    <t>วัดอุดมรังสี</t>
  </si>
  <si>
    <t>ประชาบำรุง</t>
  </si>
  <si>
    <t>บ้านขุนประเทศ</t>
  </si>
  <si>
    <t>คลองบางแวก (มนต์ จรัสสิงห์)</t>
  </si>
  <si>
    <t>วัดศรีนวลธรรมวิมล</t>
  </si>
  <si>
    <t>ทุ่งครุ</t>
  </si>
  <si>
    <t>นาหลวง</t>
  </si>
  <si>
    <t>สามัคคีบำรุง</t>
  </si>
  <si>
    <t>บางมด (ตันเปาว์วิทยาคาร)</t>
  </si>
  <si>
    <t>รางราชพฤกษ์ (นุชมีอุทิศ)</t>
  </si>
  <si>
    <t>วัดทุ่งครุ</t>
  </si>
  <si>
    <t>คลองรางจาก</t>
  </si>
  <si>
    <t>ชูสินทองประดิษฐ์อนุสรณ์</t>
  </si>
  <si>
    <t xml:space="preserve">รวม     </t>
  </si>
  <si>
    <t xml:space="preserve">แหล่งข้อมูล : สำนักงานยุทธศาสตร์การศึกษา สำนักการศึกษา กรุงเทพมหานคร </t>
  </si>
  <si>
    <t>ประเภท</t>
  </si>
  <si>
    <t>จำนวน</t>
  </si>
  <si>
    <t>ชนิดของโรคที่ประชากรเจ็บป่วย 10 อันดับ ในกรุงเทพมหานคร พ.ศ. 2555</t>
  </si>
  <si>
    <t xml:space="preserve"> ตุลาคม 2554</t>
  </si>
  <si>
    <t xml:space="preserve"> พฤศจิกายน 2554</t>
  </si>
  <si>
    <t xml:space="preserve"> ธันวาคม 2554</t>
  </si>
  <si>
    <t xml:space="preserve"> มกราคม 2555</t>
  </si>
  <si>
    <t xml:space="preserve"> กุมภาพันธ์ 2555</t>
  </si>
  <si>
    <t xml:space="preserve"> มีนาคม 2555</t>
  </si>
  <si>
    <t xml:space="preserve"> เมษายน 2555</t>
  </si>
  <si>
    <t xml:space="preserve"> พฤษภาคม 2555</t>
  </si>
  <si>
    <t xml:space="preserve"> มิถุนายน 2555</t>
  </si>
  <si>
    <t xml:space="preserve"> กรกฎาคม 2555</t>
  </si>
  <si>
    <t xml:space="preserve"> สิงหาคม 2555</t>
  </si>
  <si>
    <t xml:space="preserve"> กันยายน 2555</t>
  </si>
  <si>
    <t>การให้บริการรักษาผู้ป่วยของศูนย์บริการสาธารณสุข ปีงบประมาณ 2555</t>
  </si>
  <si>
    <t>ตั้งแต่เริ่มมีรายงานผู้ป่วยรายแรก เดือนกันยายน 2527 จนถึงวันที่ 31 ธันวาคม 2555</t>
  </si>
  <si>
    <t>จำนวนผู้ติดเชื้อเอดส์และผู้ป่วยโรคเอดส์
ที่มีชีวิตอยู่จนถึงสิ้นปี 2555 
(การคาดประมาณ)</t>
  </si>
  <si>
    <t>การควบคุมและการระงับเหตุรำคาญในเขตกรุงเทพมหานคร ปีงบประมาณ 2555</t>
  </si>
  <si>
    <t>จำนวนร้านขายยาประเภทต่าง ๆ พ.ศ. 2555 จำแนกตามเขต เรียงตามจำนวนรวม</t>
  </si>
  <si>
    <t>การจัดเก็บป้ายผิดกฎหมายในที่สาธารณะ พ.ศ. 2555</t>
  </si>
  <si>
    <t>จำนวนเรื่องร้องเรียน/ร้องทุกข์ของกรุงเทพมหานคร พ.ศ. 2555</t>
  </si>
  <si>
    <t>การรับแจ้งคดีต่าง ๆ ในกรุงเทพมหานคร พ.ศ. 2545 - 2555</t>
  </si>
  <si>
    <t>จำนวนสาธารณภัยและความเสียหาย จำแนกตามประเภทของสาธารณภัยในกรุงเทพมหานคร พ.ศ. 2555</t>
  </si>
  <si>
    <t>จำนวนเพลิงไหม้ในกรุงเทพมหานคร จำแนกตามประเภทสิ่งที่ถูกเพลิงไหม้ พ.ศ. 2539 - 2555</t>
  </si>
  <si>
    <t>รายละเอียดสถานที่ตั้งสถานีดับเพลิง พ.ศ. 2555</t>
  </si>
  <si>
    <t>รายละเอียดสถานที่ตั้งสถานีตำรวจ พ.ศ. 2555</t>
  </si>
  <si>
    <t>รายละเอียดสถานที่ตั้งตลาดในสังกัดสำนักงานตลาด กรุงเทพมหานคร พ.ศ. 2555</t>
  </si>
  <si>
    <t>หมายเหตุ   :  ** ตลาดราษฏร์บูรณะจัดเป็นตลาดนัดชั่วคราว</t>
  </si>
  <si>
    <t>รายละเอียดสถานที่ตั้งสถานธนานุบาลกรุงเทพมหานคร พ.ศ. 2555</t>
  </si>
  <si>
    <t>ปิดปรับปรุง</t>
  </si>
  <si>
    <t>กรกฏาคม</t>
  </si>
  <si>
    <t xml:space="preserve">หมายเหตุ    : ข้อมูล ณ วันที่ 10 มกราคม 2556 </t>
  </si>
  <si>
    <t xml:space="preserve">หมายเหตุ   : ข้อมูล ณ วันที่ 10 มกราคม 2556 </t>
  </si>
  <si>
    <t xml:space="preserve">  ภัยจากสารเคมีและวัตถุอันตราย</t>
  </si>
  <si>
    <t>777 แขวงนวลจันทร์ เขตบึงกุ่ม กรุงเทพมหานคร 10230</t>
  </si>
  <si>
    <t>40 ถนนพลโยธิน แขวงอนุสาวรีย์ เขตบางเขน กรุงเทพมหานคร 10220</t>
  </si>
  <si>
    <t>0-2521-0070, 0-2521-0006</t>
  </si>
  <si>
    <t>0-2326-1742-6</t>
  </si>
  <si>
    <t>68 หมู่ที่ 9 ถนนสุวินทวงศ์ 33 แขวงลำผักชี เขตหนองจอก กรุงเทพมหานคร 10530</t>
  </si>
  <si>
    <t xml:space="preserve">800 ซอยทองหล่อ (สุขุมวิท 55) แขวงคลองตันเหนือ เขตวัฒนา กรุงเทพมหานคร 10110 </t>
  </si>
  <si>
    <t xml:space="preserve">258/14 ถนนจรัญสนิทวงศ์ แขวงบ้านช่างหล่อ เขตบางกอกน้อย กรุงเทพมหานคร 10700  </t>
  </si>
  <si>
    <t>1 ถนนพระรามที่ 2 แขวงบางมด เขตจอมทอง กรุงเทพมหานคร 10150</t>
  </si>
  <si>
    <t>0-2416-4713-4</t>
  </si>
  <si>
    <t xml:space="preserve">หมายเหตุ   : เขตดอนเมือง เขตดินแดง เขตหลักสี่ เขตดุสิต เขตบางคอแหลม เขตพระโขนง เขตสะพานสูง เขตสาทร เขตทวีวัฒนา เขตพญาไท เขตพระนคร </t>
  </si>
  <si>
    <t>5-0-31</t>
  </si>
  <si>
    <t>1-2-56.78</t>
  </si>
  <si>
    <t>0-3-88.8</t>
  </si>
  <si>
    <t>0-3-13.75</t>
  </si>
  <si>
    <t>3-0-65</t>
  </si>
  <si>
    <t>123-1-65</t>
  </si>
  <si>
    <t>22-0-87</t>
  </si>
  <si>
    <t>124/79 - 124/80 ถนนจอมทอง แขวงบางค้อ เขตจอมทอง กรุงเทพมหานคร</t>
  </si>
  <si>
    <t>0-476-3274-6</t>
  </si>
  <si>
    <t>บ้านพิพิธภัณฑ์ชาวบางกอก</t>
  </si>
  <si>
    <t>พิพิธภัณฑ์ท้องถิ่นฯ เขตราษฎร์บูรณะ</t>
  </si>
  <si>
    <t>โรงเรียนวัดประเสริฐสุทธาวาส</t>
  </si>
  <si>
    <t>พิพิธภัณฑ์ท้องถิ่นฯ เขตพระโขนง</t>
  </si>
  <si>
    <t>วัดธรรมมงคล</t>
  </si>
  <si>
    <t>พิพิธภัณฑ์ท้องถิ่นฯ เขตธนบุรี</t>
  </si>
  <si>
    <t>วัดประยุรวงศาวาสวรวิหาร</t>
  </si>
  <si>
    <t>พิพิธภัณฑ์ท้องถิ่นฯ เขตมีนบุรี</t>
  </si>
  <si>
    <t>ศาลากลางจังหวัดมีนบุรี (เก่า)</t>
  </si>
  <si>
    <t>พิพิธภัณฑ์ท้องถิ่นฯ เขตคลองสาน</t>
  </si>
  <si>
    <t>ห้องสมุดวัดอนงคาราม</t>
  </si>
  <si>
    <t>พิพิธภัณฑ์ท้องถิ่นฯ เขตลาดกระบัง</t>
  </si>
  <si>
    <t>พิพิธภัณฑ์ท้องถิ่นฯ เขตบางกอกน้อย</t>
  </si>
  <si>
    <t>โรงเรียนสุวรรณารามวิทยาคม</t>
  </si>
  <si>
    <t>พิพิธภัณฑ์ท้องถิ่นฯ เขตบางนา</t>
  </si>
  <si>
    <t>โรงเรียนวัดบางนาใน</t>
  </si>
  <si>
    <t>วัดพรหมรังษี</t>
  </si>
  <si>
    <t>พิพิธภัณฑ์ท้องถิ่นฯ เขตยานนาวา</t>
  </si>
  <si>
    <t>ศาลาทรงไทย วัดคลองภูมิ</t>
  </si>
  <si>
    <t>พิพิธภัณฑ์ท้องถิ่นฯ เขตจอมทอง</t>
  </si>
  <si>
    <t>พิพิธภัณฑ์ท้องถิ่นฯ เขตพญาไท</t>
  </si>
  <si>
    <t>พิพิธภัณฑ์การกระจายเสียง</t>
  </si>
  <si>
    <t>พิพิธภัณฑ์ท้องถิ่นฯ เขตทวีวัฒนา</t>
  </si>
  <si>
    <t>พิพิธภัณฑ์ท้องถิ่นฯ เขตบางกอกใหญ่</t>
  </si>
  <si>
    <t>อาคารพิพิธภัณฑ์บ้านคุณหลวงฤทธิ์ณรงค์รอน</t>
  </si>
  <si>
    <t>พิพิธภัณฑ์ท้องถิ่นฯ เขตวัฒนา</t>
  </si>
  <si>
    <t>โรงเรียนวัดภาษี</t>
  </si>
  <si>
    <t>พิพิธภัณฑ์ท้องถิ่นฯ เขตสวนหลวง</t>
  </si>
  <si>
    <t>ศาลาไม้สักเรือนไทย วัดใต้</t>
  </si>
  <si>
    <t>พิพิธภัณฑ์ท้องถิ่นฯ เขตบางเขน</t>
  </si>
  <si>
    <t>อาคารเรือนไทย ศูนย์ศิลปวัฒนธรรมและพิพิธภัณฑ์การฝึกหัดครูไทย</t>
  </si>
  <si>
    <t>พิพิธภัณฑ์ท้องถิ่นฯ เขตพระนคร</t>
  </si>
  <si>
    <t>อาคารเรือนปั้นหยา สำนักงานเขตพระนคร</t>
  </si>
  <si>
    <t>พิพิธภัณฑ์ท้องถิ่นฯ เขตบางซื่อ</t>
  </si>
  <si>
    <t>โรงเรียนพระปริยัติธรรม วัดสร้อยทอง</t>
  </si>
  <si>
    <t>พิพิธภัณฑ์ท้องถิ่นฯ เขตดุสิต</t>
  </si>
  <si>
    <t>อาคารไม้ หน้าพิพิธภัณฑ์เด็กสวนเกียกกาย</t>
  </si>
  <si>
    <t>พิพิธภัณฑ์ท้องถิ่นฯ เขตดินแดง</t>
  </si>
  <si>
    <t>โรงเรียนวิชากร</t>
  </si>
  <si>
    <t>พิพิธภัณฑ์ท้องถิ่นฯ เขตสัมพันธวงศ์</t>
  </si>
  <si>
    <t>วัดไตรมิตรวิทยาราม</t>
  </si>
  <si>
    <t>แหล่งข้อมูล : กองวัฒนธรรม สำนักวัฒนธรรม กีฬา และการท่องเที่ยว กรุงเทพมหานคร</t>
  </si>
  <si>
    <t>จำนวนผู้ใช้บริการบ้านหนังสือกรุงเทพมหานคร</t>
  </si>
  <si>
    <t xml:space="preserve">  บ้านหนังสือกรุงเทพมหานคร</t>
  </si>
  <si>
    <t>ลานกีฬากลาง</t>
  </si>
  <si>
    <t xml:space="preserve">ชุมชนแฟลต 1-10 </t>
  </si>
  <si>
    <t>ชุมชนริมทางรถไฟสายท่าเรือ</t>
  </si>
  <si>
    <t>สวนป่าเฉลิมพระเกียรติ</t>
  </si>
  <si>
    <t>กมาลุลอิสลาม</t>
  </si>
  <si>
    <t>ลำกระโหลก</t>
  </si>
  <si>
    <t>ฮิดายาตุ้ลฮิสลามิยะห์</t>
  </si>
  <si>
    <t>ชุมชนแสงอรุณ</t>
  </si>
  <si>
    <t>บก.ทหารสูงสุด</t>
  </si>
  <si>
    <t>สวนรถไฟ</t>
  </si>
  <si>
    <t>หมู่บ้านปูนซีเมนต์ไทย</t>
  </si>
  <si>
    <t>ชุมชนปิ่นเจริญ 2</t>
  </si>
  <si>
    <t>หมู่บ้านปิ่นเจริญ 3</t>
  </si>
  <si>
    <t>เมืองใหม่ดอนเมือง</t>
  </si>
  <si>
    <t>กรป.กลาง</t>
  </si>
  <si>
    <t>นปอ.</t>
  </si>
  <si>
    <t>ธนินทร</t>
  </si>
  <si>
    <t>วังทอง</t>
  </si>
  <si>
    <t>ศรีกาญจน์</t>
  </si>
  <si>
    <t>ลานกีฬาเฉลิมพระเกียรติพระบาทสมเด็จพระเจ้าอยู่หัว</t>
  </si>
  <si>
    <t>กองพลทหารปืนใหญ่ต่อสู้อากาศยาน (ปตอ.)</t>
  </si>
  <si>
    <t>ยานเกราะร้อย</t>
  </si>
  <si>
    <t>ปืนหนึ่ง</t>
  </si>
  <si>
    <t>วัดทองบางเชือกหนัง</t>
  </si>
  <si>
    <t>บลูไลท์</t>
  </si>
  <si>
    <t>เนี้ยะมะตุลลอฮ์</t>
  </si>
  <si>
    <t>นางสุกันยา อิศรางกูร ณ อยุธยา</t>
  </si>
  <si>
    <t>วัดหงส์รัตนาราม</t>
  </si>
  <si>
    <t>หมู่บ้านสินธร</t>
  </si>
  <si>
    <t>เคหะธนบุรี</t>
  </si>
  <si>
    <t>ถนนพระราม 2 ซอย 60</t>
  </si>
  <si>
    <t>กูบแดงร่วมใจพัฒนา</t>
  </si>
  <si>
    <t>เพชราวุธ  (ราบ 11)</t>
  </si>
  <si>
    <t>สวนสุขภาพ</t>
  </si>
  <si>
    <t>เคหะบางนา</t>
  </si>
  <si>
    <t>ไพโรจน์</t>
  </si>
  <si>
    <t>ชุมชนสวนผัก</t>
  </si>
  <si>
    <t xml:space="preserve">พระราม 8 </t>
  </si>
  <si>
    <t>วัดบวรมงคล</t>
  </si>
  <si>
    <t>บางอ้อ</t>
  </si>
  <si>
    <t>เคหะนวมินทร์</t>
  </si>
  <si>
    <t>นวลจันทร์</t>
  </si>
  <si>
    <t>แฟลต กทม. ประเวศ</t>
  </si>
  <si>
    <t>แฟลต กทม. อ่อนนุช 86</t>
  </si>
  <si>
    <t>วัดสุนทรธรรมทาน</t>
  </si>
  <si>
    <t>ราชวัลลภ 3</t>
  </si>
  <si>
    <t>กองดุริยางค์ทหารบก</t>
  </si>
  <si>
    <t>แฟลตตำรวจซอยลือชา</t>
  </si>
  <si>
    <t>วัดไผ่ตัน</t>
  </si>
  <si>
    <t>ชุมชนเล็กเที่ยง</t>
  </si>
  <si>
    <t>วชิรธรรมสาธิต</t>
  </si>
  <si>
    <t>นิรันดร์วิลล่า</t>
  </si>
  <si>
    <t>บัวขาวฝั่งใน</t>
  </si>
  <si>
    <t>บ้านคูคตพัฒนา</t>
  </si>
  <si>
    <t>ราษฎร์พัฒนา</t>
  </si>
  <si>
    <t>เคหะบางชัน</t>
  </si>
  <si>
    <t>เคซีร่มเกล้า</t>
  </si>
  <si>
    <t>บัวขาว</t>
  </si>
  <si>
    <t>สินธานี 2</t>
  </si>
  <si>
    <t>แสวงผล</t>
  </si>
  <si>
    <t>อิดด์ฮาร์ด</t>
  </si>
  <si>
    <t>โซ๊ะมันร่วมพัฒนา</t>
  </si>
  <si>
    <t>คาลเท็กซ์</t>
  </si>
  <si>
    <t>กองพลที่ 1 รักษาพระองค์</t>
  </si>
  <si>
    <t>ราษฏร์บูรณะ</t>
  </si>
  <si>
    <t>ศูนย์นันทนาการชุมชน สวนเฉลิมพระเกียรติ</t>
  </si>
  <si>
    <t>ร่มเกล้า</t>
  </si>
  <si>
    <t>หมู่บ้านซอยอมรพันธ์ 9</t>
  </si>
  <si>
    <t>หมู่บ้านธันยกานต์มัยลาภ</t>
  </si>
  <si>
    <t>หมู่บ้านเลิศอุบล 4</t>
  </si>
  <si>
    <t>เสนานิเวศน์ 1</t>
  </si>
  <si>
    <t>ชุมชนพลับพลา</t>
  </si>
  <si>
    <t>ศาลาลอย</t>
  </si>
  <si>
    <t xml:space="preserve">สุเหร่าบ้านดอน </t>
  </si>
  <si>
    <t>หมู่บ้านเกษมสันต์ 2</t>
  </si>
  <si>
    <t>คลองจวน</t>
  </si>
  <si>
    <t>อัลกุ๊บรอ</t>
  </si>
  <si>
    <t>ธรรมานุรักษ์</t>
  </si>
  <si>
    <t>ชุมชนหมู่บ้านนักกีฬา</t>
  </si>
  <si>
    <t>บ้านม้าเกาะล่าง</t>
  </si>
  <si>
    <t>สัมมากร (ทะเลสาบ 1)</t>
  </si>
  <si>
    <t>สัมมากร (สโมสร 2)</t>
  </si>
  <si>
    <t>สวนสวย</t>
  </si>
  <si>
    <t>เจริญสุขใจ</t>
  </si>
  <si>
    <t>กองพันทหารสื่อสารที่ 1</t>
  </si>
  <si>
    <t>พูนทรัพย์</t>
  </si>
  <si>
    <t>วัชรพล 3</t>
  </si>
  <si>
    <t>เทพทิพย์นิเวศน์</t>
  </si>
  <si>
    <t>อัมรินทร์นิเวศน์ 3 ผัง 1</t>
  </si>
  <si>
    <t>อัมรินทร์นิเวศน์ 3 ผัง 2</t>
  </si>
  <si>
    <t>อัมรินทร์นิเวศน์ 3 ผัง 4</t>
  </si>
  <si>
    <t>หมู่บ้านพุดตาน</t>
  </si>
  <si>
    <t>ซอยกำนันวิจิตร</t>
  </si>
  <si>
    <t>ฉัตรชัยเสริมโชค</t>
  </si>
  <si>
    <t>เลียบคลองหมื่นแช่ม หมู่ 13</t>
  </si>
  <si>
    <t>สร้อยมาลา</t>
  </si>
  <si>
    <t>สวัสดิการหนองแขม</t>
  </si>
  <si>
    <t>หรรษา 1</t>
  </si>
  <si>
    <t>หมู่บ้านวังทอง</t>
  </si>
  <si>
    <t>นูรุสสะลาม</t>
  </si>
  <si>
    <t>เคหะหนองจอก</t>
  </si>
  <si>
    <t>อิบรอฮีม</t>
  </si>
  <si>
    <t>ชุมชนท่าทราย</t>
  </si>
  <si>
    <t>ปตอ. 1 (1)</t>
  </si>
  <si>
    <t>เคหะบางบัว</t>
  </si>
  <si>
    <t>เมืองทองนิเวศน์ 1</t>
  </si>
  <si>
    <t>ปตอ. 1 (2)</t>
  </si>
  <si>
    <t>แหล่งข้อมูล : สำนักวัฒนธรรม กีฬา และการท่องเที่ยว กรุงเทพมหานคร</t>
  </si>
  <si>
    <t>จำนวน (ศูนย์)</t>
  </si>
  <si>
    <t>จำนวนเด็ก (คน)</t>
  </si>
  <si>
    <t>ชาย</t>
  </si>
  <si>
    <t>หญิง</t>
  </si>
  <si>
    <t xml:space="preserve"> (คน)</t>
  </si>
  <si>
    <t>แหล่งข้อมูล : กลุ่มงานสงเคราะห์และพิทักษ์เด็ก สำนักงานการสงเคราะห์และสวัสดิภาพสังคม สำนักพัฒนาสังคม กรุงเทพมหานคร</t>
  </si>
  <si>
    <t>ศูนย์เยาวชนกรุงเทพมหานคร</t>
  </si>
  <si>
    <r>
      <t>ศูนย์เยาวชนกรุงเทพมหานคร (ไทย</t>
    </r>
    <r>
      <rPr>
        <b/>
        <sz val="12.5"/>
        <rFont val="TH SarabunPSK"/>
        <family val="2"/>
      </rPr>
      <t>-</t>
    </r>
    <r>
      <rPr>
        <sz val="12.5"/>
        <rFont val="TH SarabunPSK"/>
        <family val="2"/>
      </rPr>
      <t>ญี่ปุ่น)</t>
    </r>
  </si>
  <si>
    <t>ศูนย์เยาวชนคลองกุ่ม</t>
  </si>
  <si>
    <t>ศูนย์เยาวชนจอมทอง</t>
  </si>
  <si>
    <t>ศูนย์เยาวชนมีนบุรี</t>
  </si>
  <si>
    <t>ศูนย์เยาวชนบางแค (เรืองสอน)</t>
  </si>
  <si>
    <t>เขตบางแค</t>
  </si>
  <si>
    <t>ศูนย์เยาวชนลาดกระบัง</t>
  </si>
  <si>
    <t xml:space="preserve">ศูนย์เยาวชนบางกะปิ </t>
  </si>
  <si>
    <t>ศูนย์เยาวชนบางขุนเทียน</t>
  </si>
  <si>
    <t xml:space="preserve">ศูนย์เยาวชนสะพานสูง </t>
  </si>
  <si>
    <t>ศูนย์เยาวชนสะพานพระราม 8</t>
  </si>
  <si>
    <t>เขตบางพลัด</t>
  </si>
  <si>
    <t>ศูนย์เยาวชนวัดหัวลำโพง</t>
  </si>
  <si>
    <t>เขตบางรัก</t>
  </si>
  <si>
    <t>ศูนย์เยาวชนเวฬุราชิณ</t>
  </si>
  <si>
    <t>เขตธนบุรี</t>
  </si>
  <si>
    <t>ศูนย์เยาวชนบ่อนไก่</t>
  </si>
  <si>
    <t>ศูนย์เยาวชนชัยพฤกษมาลา</t>
  </si>
  <si>
    <t>ศูนย์เยาวชนดอนเมือง</t>
  </si>
  <si>
    <t>ศูนย์เยาวชนเตชะวณิช</t>
  </si>
  <si>
    <t>ศูนย์เยาวชนคลองเตย</t>
  </si>
  <si>
    <t>เขตคลองเตย</t>
  </si>
  <si>
    <t>ศูนย์เยาวชนลุมพินี</t>
  </si>
  <si>
    <t xml:space="preserve">ศูนย์เยาวชนหนองจอก </t>
  </si>
  <si>
    <t>ศูนย์เยาวชนบางนา</t>
  </si>
  <si>
    <t>เขตบางนา</t>
  </si>
  <si>
    <t>ศูนย์เยาวชนเกียกกาย</t>
  </si>
  <si>
    <t>ศูนย์เยาวชนเทเวศร์</t>
  </si>
  <si>
    <t xml:space="preserve">ศูนย์เยาวชนทวีวัฒนา </t>
  </si>
  <si>
    <t>เขตทวีวัฒนา</t>
  </si>
  <si>
    <t>ศูนย์เยาวชนวัดฉัตรแก้วจงกลณี</t>
  </si>
  <si>
    <t>ศูนย์เยาวชนทุ่งครุ</t>
  </si>
  <si>
    <t xml:space="preserve">ศูนย์เยาวชนจตุจักร </t>
  </si>
  <si>
    <t>ศูนย์เยาวชนสวนอ้อย</t>
  </si>
  <si>
    <t>ศูนย์เยาวชนวัดดอกไม้</t>
  </si>
  <si>
    <t>เขตยานนาวา</t>
  </si>
  <si>
    <t>ศูนย์เยาวชนบางเขน</t>
  </si>
  <si>
    <t>ศูนย์เยาวชนวัดธาตุทอง</t>
  </si>
  <si>
    <t>เขตวัฒนา</t>
  </si>
  <si>
    <t>ศูนย์เยาวชนวัดโสมนัส</t>
  </si>
  <si>
    <t>เขตป้อมปราบศัตรูพ่าย</t>
  </si>
  <si>
    <t>ศูนย์เยาวชนอัมพวา</t>
  </si>
  <si>
    <t>เขตบางกอกน้อย</t>
  </si>
  <si>
    <t>ศูนย์เยาวชนหลักสี่</t>
  </si>
  <si>
    <t>เขตหลักสี่</t>
  </si>
  <si>
    <t>ศูนย์เยาวชนโรตารี่ธนบุรี</t>
  </si>
  <si>
    <t>ศูนย์เยาวชนวชิรเบญจทัศ</t>
  </si>
  <si>
    <t>ศูนย์เยาวชนปทุมวัน</t>
  </si>
  <si>
    <t>ศูนย์เยาวชนวัดมหาธาตุ</t>
  </si>
  <si>
    <t>ศูนย์เยาวชนสะพานพระราม 9</t>
  </si>
  <si>
    <t>แหล่งข้อมูล : ศูนย์เยาวชนกรุงเทพมหานคร (ไทย-ญี่ปุ่น) กองนันทนาการ สำนักวัฒนธรรม กีฬา และการท่องเที่ยว กรุงเทพมหานคร</t>
  </si>
  <si>
    <t>จำนวนผู้ใช้บริการศูนย์กีฬากรุงเทพมหานคร</t>
  </si>
  <si>
    <t>ศูนย์กีฬากรุงเทพมหานคร</t>
  </si>
  <si>
    <t>ศูนย์กีฬาประชานิเวศน์</t>
  </si>
  <si>
    <t>ถนนเทศบาลรังรักษ์ใต้ แขวงลาดยาว เขตจตุจักร</t>
  </si>
  <si>
    <t>ศูนย์กีฬาเฉลิมพระเกียรติ (บางมด)</t>
  </si>
  <si>
    <t>ริมถนนพุทธบูชา แขวงบางมด เขตทุ่งครุ</t>
  </si>
  <si>
    <t>ศูนย์กีฬาวชิรเบญจทัศ</t>
  </si>
  <si>
    <t>ถนนกำแพงเพชร 3 แขวงลาดยาว เขตจตุจักร</t>
  </si>
  <si>
    <t>ศูนย์กีฬาบางขุนเทียน</t>
  </si>
  <si>
    <t>เคหะชุมชนธนบุรี 3 ถนนพระรามที่ 2 ซอย 62 แขวงแสมดำ เขตบางขุนเทียน</t>
  </si>
  <si>
    <t>ศูนย์กีฬาอ่อนนุช</t>
  </si>
  <si>
    <t>บริเวณหมู่บ้านเสรีอ่อนนุช ซอยอ่อนนุช 70/1 แขวงประเวศ เขตประเวศ</t>
  </si>
  <si>
    <t>ศูนย์กีฬารามอินทรา</t>
  </si>
  <si>
    <t>ถนนรามอินทรา ซอย 19 แขวงอนุสาวรีย์ เขตบางเขน</t>
  </si>
  <si>
    <t>ศูนย์กีฬามิตรไมตรี</t>
  </si>
  <si>
    <t>ถนนมิตรไมตรี แขวงดินแดง เขตดินแดง</t>
  </si>
  <si>
    <t>ศูนย์กีฬาเฉลิมพระเกียรติ 72 พรรษา</t>
  </si>
  <si>
    <t>บริเวณวัดทองสัมฤทธิ์ ถนนสุวินทวงศ์ แขวงแสนแสบ เขตมีนบุรี</t>
  </si>
  <si>
    <t>ศูนย์กีฬาบางบอน (ไพฑูรย์ กระจ่างศิลป์)</t>
  </si>
  <si>
    <t>ถนนเอกชัย ซอยเอกชัย 109 หมู่ที่ 5 แขวงบางบอน เขตบางบอน</t>
  </si>
  <si>
    <t>ศูนย์กีฬาทางน้ำบึงหนองบอน</t>
  </si>
  <si>
    <t>บริเวณบึงหนองบอน แขวงหนองบอน เขตประเวศ</t>
  </si>
  <si>
    <t>แหล่งข้อมูล : กองการกีฬา สำนักวัฒนธรรม กีฬา และการท่องเที่ยว กรุงเทพมหานคร</t>
  </si>
  <si>
    <t>ประเภท A</t>
  </si>
  <si>
    <t>ประเภท B</t>
  </si>
  <si>
    <t>ประเภท C</t>
  </si>
  <si>
    <t>หมายเหตุ   : ประเภท A หมายถึง ลานกีฬาที่มีขนาดพื้นที่มากกว่า 1 ไร่ ไม่จำกัดเวลาในการใช้ จำนวนผู้ใช้บริการมากกว่า 100 คน/วัน</t>
  </si>
  <si>
    <r>
      <t xml:space="preserve">หมายเหตุ   : </t>
    </r>
    <r>
      <rPr>
        <b/>
        <sz val="13"/>
        <rFont val="TH SarabunPSK"/>
        <family val="2"/>
      </rPr>
      <t>ประเภท B หมายถึง ลานกีฬาที่มีขนาดพื้นที่ไม่เกิน 1 ไร่ (200 - 400 ตารางวา) ไม่จำกัดเวลาในการใช้</t>
    </r>
  </si>
  <si>
    <r>
      <t xml:space="preserve">หมายเหตุ   : ประเภท B หมายถึง </t>
    </r>
    <r>
      <rPr>
        <b/>
        <sz val="13"/>
        <rFont val="TH SarabunPSK"/>
        <family val="2"/>
      </rPr>
      <t>จำนวนผู้ใช้บริการไม่เกิน 100 คน/วัน</t>
    </r>
  </si>
  <si>
    <r>
      <t xml:space="preserve">หมายเหตุ   : </t>
    </r>
    <r>
      <rPr>
        <b/>
        <sz val="13"/>
        <rFont val="TH SarabunPSK"/>
        <family val="2"/>
      </rPr>
      <t>ประเภท C หมายถึง ลานกีฬาที่ไม่จำกัดขนาดพื้นที่ จำกัดเวลาในการใช้ ไม่จำกัดจำนวนผู้ใช้บริการ</t>
    </r>
  </si>
  <si>
    <t>สถานที่ตั้งของโรงพยาบาลสังกัดสำนักการแพทย์ กรุงเทพมหานคร</t>
  </si>
  <si>
    <t>โรงพยาบาล</t>
  </si>
  <si>
    <t>จำนวนเตียง</t>
  </si>
  <si>
    <t xml:space="preserve">  โรงพยาบาลตากสิน</t>
  </si>
  <si>
    <t xml:space="preserve">   543 ถนนสมเด็จเจ้าพระยา เขตคลองสาน กรุงเทพมหานคร 10600</t>
  </si>
  <si>
    <t xml:space="preserve">  โรงพยาบาลกลาง</t>
  </si>
  <si>
    <t xml:space="preserve">   514 ถนนหลวง เขตป้อมปราบศัตรูพ่าย กรุงเทพมหานคร 10100</t>
  </si>
  <si>
    <t xml:space="preserve">  โรงพยาบาลเจริญกรุงประชารักษ์</t>
  </si>
  <si>
    <t xml:space="preserve">   8 ถนนเจริญกรุง เขตบางคอแหลม กรุงเทพมหานคร 10120</t>
  </si>
  <si>
    <t xml:space="preserve">  โรงพยาบาลสิรินธร</t>
  </si>
  <si>
    <t xml:space="preserve">   20 ซอยอ่อนนุช 90 เขตประเวศ กรุงเทพมหานคร 10250</t>
  </si>
  <si>
    <t xml:space="preserve">  โรงพยาบาลราชพิพัฒน์</t>
  </si>
  <si>
    <t xml:space="preserve">   18 ถนนพุทธมณฑลสาย 3 ซอย 10 แขวงบางไผ่ เขตบางแค กรุงเทพมหานคร 10160</t>
  </si>
  <si>
    <t xml:space="preserve">  โรงพยาบาลหลวงพ่อทวีศักดิ์ ชุตินฺธโร อุทิศ</t>
  </si>
  <si>
    <t xml:space="preserve">  โรงพยาบาลเวชการุณย์รัศมิ์</t>
  </si>
  <si>
    <t xml:space="preserve">   48 หมู่ 2 ถนนเลียบวารี แขวงกระทุ่มราย เขตหนองจอก กรุงเทพมหานคร 10530</t>
  </si>
  <si>
    <t xml:space="preserve">  โรงพยาบาลลาดกระบังกรุงเทพมหานคร</t>
  </si>
  <si>
    <t xml:space="preserve">   2 ซอยลาดกระบัง 15 ถนนอ่อนนุช - ลาดกระบัง เขตลาดกระบัง กรุงเทพมหานคร 10520</t>
  </si>
  <si>
    <t xml:space="preserve">            รวม</t>
  </si>
  <si>
    <t>แหล่งข้อมูล : ฝ่ายแผนงาน กองวิชาการ สำนักการแพทย์ กรุงเทพมหานคร</t>
  </si>
  <si>
    <t>หมายเหตุ   :  โดยที่คณะกรรมการข้าราชการกรุงเทพมหานคร ได้มีมติในการประชุม ครั้งที่ 9/2551 เมื่อวันที่ 20 ตุลาคม 2551 อนุมัติปรับปรุงโครงสร้าง</t>
  </si>
  <si>
    <t>หมายเหตุ   :  และกรอบอัตรากำลัง โดยให้ยกฐานะโรงพยาบาลหนองจอกเป็นส่วนราชการที่มีฐานะสูงกว่ากอง และ สำนักงานราชเลขานุการในพระองค์</t>
  </si>
  <si>
    <t>หมายเหตุ   :  กองกิจการในพระองค์สมเด็จพระบรมโอรสาธิราชฯ สยามมกุฎราชกุมาร ได้มีหนังสือที่ พว 0005.1/779 ลงวันที่ 15 มีนาคม 2552</t>
  </si>
  <si>
    <t xml:space="preserve">หมายเหตุ   :  แจ้งว่าได้นำความกราบบังคมทูลสมเด็จพระบรมโอรสาธิราชฯ  สยามมกุฎราชกุมารทราบฝ่าละอองพระบาทแล้ว ทรงพระกรุณาโปรดเกล้าฯ </t>
  </si>
  <si>
    <t>หมายเหตุ   :  พระราชทานชื่อโรงพยาบาลหนองจอก ว่า "เวชการุณย์รัศมิ์" ทั้งนี้ ให้มีผลตั้งแต่วันถัดจากวันประกาศในราชกิจจานุเบกษาเป็นต้นไป</t>
  </si>
  <si>
    <t>หมายเหตุ   :  ประกาศ ณ วันที่ 3 กรกฎาคม พ.ศ. 2552</t>
  </si>
  <si>
    <t>จำนวนเตียงของโรงพยาบาลสังกัดสำนักการแพทย์ กรุงเทพมหานคร</t>
  </si>
  <si>
    <t>หอผู้ป่วย</t>
  </si>
  <si>
    <t>โรงพยาบาลสังกัดสำนักการแพทย์ กรุงเทพมหานคร</t>
  </si>
  <si>
    <t>ตากสิน</t>
  </si>
  <si>
    <t>เวชการุณย์รัศมิ์</t>
  </si>
  <si>
    <t>ราชพิพัฒน์</t>
  </si>
  <si>
    <t>สิรินธร</t>
  </si>
  <si>
    <t>สามัญ</t>
  </si>
  <si>
    <t>พิเศษ</t>
  </si>
  <si>
    <t xml:space="preserve">  อายุรกรรม</t>
  </si>
  <si>
    <t xml:space="preserve">  ศัลยกรรม</t>
  </si>
  <si>
    <t xml:space="preserve">  ศัลยกรรมกระดูก</t>
  </si>
  <si>
    <t xml:space="preserve">  จักษุวิทยา</t>
  </si>
  <si>
    <t xml:space="preserve">  โสต ศอ นาสิก ลาริงซ์</t>
  </si>
  <si>
    <t xml:space="preserve">  สูตินรีเวชกรรม</t>
  </si>
  <si>
    <t xml:space="preserve">  กุมารเวชกรรม</t>
  </si>
  <si>
    <t xml:space="preserve">  กึ่งวิกฤต (รวมทุกสาขา)</t>
  </si>
  <si>
    <t>แหล่งข้อมูล :  ฝ่ายแผนงาน กองวิชาการ สำนักการแพทย์ กรุงเทพมหานคร</t>
  </si>
  <si>
    <t>หมายเหตุ   :  1. * โรงพยาบาลเจริญกรุงประชารักษ์ รวมจักษุวิทยา และโสต ศอ นาสิก ลาริงซ์ ใช้เตียงศัลยกรรม</t>
  </si>
  <si>
    <t xml:space="preserve">     </t>
  </si>
  <si>
    <t>เจริญกรุงประชารักษ์</t>
  </si>
  <si>
    <t>ลาดกระบังกรุงเทพมหานคร</t>
  </si>
  <si>
    <t>จำนวนผู้ป่วยนอกและผู้ป่วยในของโรงพยาบาลสังกัดสำนักการแพทย์ กรุงเทพมหานคร</t>
  </si>
  <si>
    <t>ปีงบประมาณ 2552</t>
  </si>
  <si>
    <t>ปีงบประมาณ 2553</t>
  </si>
  <si>
    <t>ปีงบประมาณ 2554</t>
  </si>
  <si>
    <t xml:space="preserve"> ผู้ป่วยนอก</t>
  </si>
  <si>
    <t xml:space="preserve"> ผู้ป่วยใน</t>
  </si>
  <si>
    <t xml:space="preserve">  โรงพยาบาลเวชการุณย์รัศมิ์ </t>
  </si>
  <si>
    <t xml:space="preserve">                             รวม</t>
  </si>
  <si>
    <t xml:space="preserve">  แหล่งข้อมูล : ฝ่ายแผนงาน กองวิชาการ สำนักการแพทย์ กรุงเทพมหานคร</t>
  </si>
  <si>
    <t>จำนวนผู้ป่วยทั้งหมดและผู้ป่วยนอกของโรงพยาบาลสังกัดสำนักการแพทย์ กรุงเทพมหานคร</t>
  </si>
  <si>
    <t>ปีงบประมาณ</t>
  </si>
  <si>
    <t>ผู้ป่วยของโรงพยาบาลสังกัดสำนักการแพทย์</t>
  </si>
  <si>
    <t>ผู้ป่วยทั้งหมด</t>
  </si>
  <si>
    <t>ผู้ป่วยนอก</t>
  </si>
  <si>
    <t xml:space="preserve">    ประมาณการของปีงบประมาณ 2556</t>
  </si>
  <si>
    <t>โรค</t>
  </si>
  <si>
    <t>จำนวนผู้ป่วย (คน)</t>
  </si>
  <si>
    <t>อัตราป่วยต่อประชากรแสนคน</t>
  </si>
  <si>
    <t>แหล่งข้อมูล : กลุ่มงานระบาดวิทยา กองควบคุมโรคติดต่อ สำนักอนามัย กรุงเทพมหานคร</t>
  </si>
  <si>
    <t>สาเหตุ</t>
  </si>
  <si>
    <t>ผู้บาดเจ็บทั้งหมด</t>
  </si>
  <si>
    <t>ผู้เสียชีวิตทั้งหมด</t>
  </si>
  <si>
    <t xml:space="preserve">รวม  </t>
  </si>
  <si>
    <t xml:space="preserve">ชาย  </t>
  </si>
  <si>
    <t>ทั้งหมด</t>
  </si>
  <si>
    <t>อุบัติเหตุการขนส่ง</t>
  </si>
  <si>
    <t>อุบัติเหตุพลัด ตก หรือหกล้ม</t>
  </si>
  <si>
    <t>อุบัติเหตุสัมผัสกับแรงเชิงกลของวัตถุหรือสิ่งของ</t>
  </si>
  <si>
    <t>อุบัติเหตุสัมผัสกับแรงเชิงกลของสัตว์/คน</t>
  </si>
  <si>
    <t>อุบัติเหตุการตกน้ำและจมน้ำ</t>
  </si>
  <si>
    <t>อุบัติเหตุที่คุกคามการหายใจ</t>
  </si>
  <si>
    <t>อุบัติเหตุสัมผัสกระแสไฟฟ้า รังสี และอุณหภูมิ</t>
  </si>
  <si>
    <t>อุบัติเหตุสัมผัสควัน ไฟ และเปลวไฟ</t>
  </si>
  <si>
    <t>อุบัติเหตุสัมผัสความร้อน ของร้อน</t>
  </si>
  <si>
    <t>อุบัติเหตุสัมผัสพิษจากสัตว์หรือพืช</t>
  </si>
  <si>
    <t>อุบัติเหตุสัมผัสพลังงานจากธรรมชาติ</t>
  </si>
  <si>
    <t>อุบัติเหตุสัมผัสพิษและสารอื่น ๆ</t>
  </si>
  <si>
    <t>อุบัติเหตุการออกแรงเกิน</t>
  </si>
  <si>
    <t>อุบัติเหตุสัมผัสกับสิ่งไม่ทราบแน่ชัด</t>
  </si>
  <si>
    <t>ทำร้ายตัวเองด้วยวิธีต่างๆ</t>
  </si>
  <si>
    <t>ถูกทำร้ายด้วยวิธีต่างๆ</t>
  </si>
  <si>
    <t>บาดเจ็บโดยไม่ทราบเจตนา</t>
  </si>
  <si>
    <t>ดำเนินการทางกฎหมายหรือสงคราม</t>
  </si>
  <si>
    <t>ไม่ทราบทั้งสาเหตุและเจตนา</t>
  </si>
  <si>
    <t xml:space="preserve">จำนวนผู้ป่วยนอกและผู้ป่วยในที่เสียชีวิตของโรงพยาบาลสังกัดสำนักการแพทย์ กรุงเทพมหานคร </t>
  </si>
  <si>
    <t>ผู้ป่วยใน</t>
  </si>
  <si>
    <t>รพก.</t>
  </si>
  <si>
    <t>รพต.</t>
  </si>
  <si>
    <t>รพจ.</t>
  </si>
  <si>
    <t>รพท.</t>
  </si>
  <si>
    <t>รพว.</t>
  </si>
  <si>
    <t>รพล.</t>
  </si>
  <si>
    <t>รพร.</t>
  </si>
  <si>
    <t>รพส.</t>
  </si>
  <si>
    <t>ศูนย์บริการสาธารณสุข</t>
  </si>
  <si>
    <t>ที่ตั้ง</t>
  </si>
  <si>
    <t>ในเวลาราชการ</t>
  </si>
  <si>
    <t>ศูนย์ฯ</t>
  </si>
  <si>
    <t>สะพานมอญ</t>
  </si>
  <si>
    <t>แขวงวังบูรพาภิรมย์ เขตพระนคร</t>
  </si>
  <si>
    <t>ราชปรารภ</t>
  </si>
  <si>
    <t>แขวงมักกะสัน เขตราชเทวี</t>
  </si>
  <si>
    <t>แขวงบางซื่อ เขตบางซื่อ</t>
  </si>
  <si>
    <t>แขวงดินแดง เขตดินแดง</t>
  </si>
  <si>
    <t>จุฬาลงกรณ์</t>
  </si>
  <si>
    <t>แขวงวังใหม่ เขตปทุมวัน</t>
  </si>
  <si>
    <t>สโมสรวัฒนธรรมหญิง</t>
  </si>
  <si>
    <t>แขวงสี่แยกมหานาค เขตดุสิต</t>
  </si>
  <si>
    <t>บุญมี ปุรุราชรังสรรค์</t>
  </si>
  <si>
    <t>แขวงบางโพงพาง เขตยานนาวา</t>
  </si>
  <si>
    <t>บุญรอด รุ่งเรือง</t>
  </si>
  <si>
    <t>แขวงบางนา เขตบางนา</t>
  </si>
  <si>
    <t>ประชาธิปไตย</t>
  </si>
  <si>
    <t>แขวงบางขุนพรหม เขตพระนคร</t>
  </si>
  <si>
    <t>สุขุมวิท</t>
  </si>
  <si>
    <t>แขวงคลองตัน เขตคลองเตย</t>
  </si>
  <si>
    <t>ประดิพัทธ์</t>
  </si>
  <si>
    <t>แขวงสามเสนใน เขตพญาไท</t>
  </si>
  <si>
    <t>จันทร์เที่ยง เนตรวิเศษ</t>
  </si>
  <si>
    <t>แขวงบางโคล่ เขตบางคอแหลม</t>
  </si>
  <si>
    <t>ไมตรี วานิช</t>
  </si>
  <si>
    <t>แขวงจักรวรรดิ เขตสัมพันธวงศ์</t>
  </si>
  <si>
    <t>แก้ว สีบุญเรือง</t>
  </si>
  <si>
    <t>แขวงวัดพระยาไกร เขตบางคอแหลม</t>
  </si>
  <si>
    <t>แขวงสามเสนนอก เขตห้วยขวาง</t>
  </si>
  <si>
    <t>ลุมพินี</t>
  </si>
  <si>
    <t>แขวงลุมพินี เขตปทุมวัน</t>
  </si>
  <si>
    <t>แขวงลาดยาว เขตจตุจักร</t>
  </si>
  <si>
    <t>มงคล วอนวังตาล</t>
  </si>
  <si>
    <t>วงศ์สว่าง</t>
  </si>
  <si>
    <t>บมจ.ธนาคารนครหลวงไทย</t>
  </si>
  <si>
    <t>แขวงวัดเทพศิรินทร์ เขตป้อมปราบศัตรูพ่าย</t>
  </si>
  <si>
    <t>แขวงพระโขนงเหนือ เขตวัฒนา</t>
  </si>
  <si>
    <t>แขวงสวนหลวง เขตสวนหลวง</t>
  </si>
  <si>
    <t>สี่พระยา</t>
  </si>
  <si>
    <t>แขวงสี่พระยา เขตบางรัก</t>
  </si>
  <si>
    <t>แขวงห้วยขวาง เขตห้วยขวาง</t>
  </si>
  <si>
    <t>เจ้าคุณพระประยูรวงศ์</t>
  </si>
  <si>
    <t>แขวงวัดกัลยาณ์ เขตธนบุรี</t>
  </si>
  <si>
    <t>จันทร์ ฉิมไพบูลย์</t>
  </si>
  <si>
    <t>แขวงบางยี่เรือ เขตธนบุรี</t>
  </si>
  <si>
    <t>กรุงธนบุรี</t>
  </si>
  <si>
    <t>แขวงบางลำภูล่าง เขตคลองสาน</t>
  </si>
  <si>
    <t>ช่วง นุชเนตร</t>
  </si>
  <si>
    <t>แขวงบางค้อ เขตจอมทอง</t>
  </si>
  <si>
    <t>แขวงบางขุนนนท์ เขตบางกอกน้อย</t>
  </si>
  <si>
    <t>แขวงบางอ้อ เขตบางพลัด</t>
  </si>
  <si>
    <t>มาริษ ตินตมุสิก</t>
  </si>
  <si>
    <t>แขวงบางจาก เขตพระโขนง</t>
  </si>
  <si>
    <t>แขวงวัดอรุณ เขตบางกอกใหญ่</t>
  </si>
  <si>
    <t>โพธิ์ศรี</t>
  </si>
  <si>
    <t>แขวงหัวหมาก เขตบางกะปิ</t>
  </si>
  <si>
    <t>บุคคโล</t>
  </si>
  <si>
    <t>แขวงดาวคะนอง เขตธนบุรี</t>
  </si>
  <si>
    <t>ประสงค์ สุดสาครฯ</t>
  </si>
  <si>
    <t>แขวงถนนนครไชยศรี เขตดุสิต</t>
  </si>
  <si>
    <t>แขวงราษฎร์บูรณะ เขตราษฎร์บูรณะ</t>
  </si>
  <si>
    <t>แขวงบางแคเหนือ เขตบางแค</t>
  </si>
  <si>
    <t>แขวงคลองเตย เขตคลองเตย</t>
  </si>
  <si>
    <t>ถนอม ทองสิมา</t>
  </si>
  <si>
    <t>แขวงแสมดำ เขตบางขุนเทียน</t>
  </si>
  <si>
    <t>แขวงมีนบุรี เขตมีนบุรี</t>
  </si>
  <si>
    <t>ลำผักชี หนองจอก</t>
  </si>
  <si>
    <t>แขวงลำผักชี เขตหนองจอก</t>
  </si>
  <si>
    <t>ร่มเกล้า ลาดกระบัง</t>
  </si>
  <si>
    <t>แขวงคลองสองต้นนุ่น เขตลาดกระบัง</t>
  </si>
  <si>
    <t>กันตารัติอุทิศ</t>
  </si>
  <si>
    <t>แขวงลาดกระบัง เขตลาดกระบัง</t>
  </si>
  <si>
    <t>คลองขวาง</t>
  </si>
  <si>
    <t>แขวงคลองขวาง เขตภาษีเจริญ</t>
  </si>
  <si>
    <t>นาควัชระอุทิศ</t>
  </si>
  <si>
    <t>แขวงหนองแขม เขตหนองแขม</t>
  </si>
  <si>
    <t>แขวงตลิ่งชัน เขตตลิ่งชัน</t>
  </si>
  <si>
    <t>แขวงคลองกุ่ม เขตบึงกุ่ม</t>
  </si>
  <si>
    <t>สามเสนนอก</t>
  </si>
  <si>
    <t>ทุ่งสองห้อง</t>
  </si>
  <si>
    <t>แขวงทุ่งสองห้อง เขตหลักสี่</t>
  </si>
  <si>
    <t>ทัศน์เอี่ยม</t>
  </si>
  <si>
    <t>แขวงบางมด เขตทุ่งครุ</t>
  </si>
  <si>
    <t>เตชะสัมพันธ์</t>
  </si>
  <si>
    <t>แขวงช่องนนทรี เขตยานนาวา</t>
  </si>
  <si>
    <t>ทับเจริญ</t>
  </si>
  <si>
    <t>บุญเรือง ล้ำเลิศ</t>
  </si>
  <si>
    <t>แขวงหนองบอน เขตประเวศ</t>
  </si>
  <si>
    <t>แขวงบางปะกอก เขตราษฎร์บูรณะ</t>
  </si>
  <si>
    <t>แขวงทุ่งครุ เขตทุ่งครุ</t>
  </si>
  <si>
    <t>รสสุคนธ์ มโนชญากร</t>
  </si>
  <si>
    <t>แขวงสีกัน เขตดอนเมือง</t>
  </si>
  <si>
    <t>สังวาลย์ ทัสนารมย์</t>
  </si>
  <si>
    <t>แขวงสายไหม เขตสายไหม</t>
  </si>
  <si>
    <t>ตวงรัชฎ์ ศศะนาวิน ภักดี ฐานปัญญา</t>
  </si>
  <si>
    <t>แขวงบางหว้า เขตภาษีเจริญ</t>
  </si>
  <si>
    <t>สมาคมแต้จิ๋วแห่งประเทศไทย</t>
  </si>
  <si>
    <t>แขวงทุ่งวัดดอน เขตสาทร</t>
  </si>
  <si>
    <t>แขวงบางชัน เขตคลองสามวา</t>
  </si>
  <si>
    <t>รักษาศุข บางบอน</t>
  </si>
  <si>
    <t>แขวงบางบอน เขตบางบอน</t>
  </si>
  <si>
    <t>ตำหนักพระแม่กวนอิม โชคชัย 4</t>
  </si>
  <si>
    <t>แขวงลาดพร้าว เขตลาดพร้าว</t>
  </si>
  <si>
    <t>แขวงทวีวัฒนา เขตทวีวัฒนา</t>
  </si>
  <si>
    <t>แขวงสะพานสูง เขตสะพานสูง</t>
  </si>
  <si>
    <t>แหล่งข้อมูล : กลุ่มสถิติและสารสนเทศสาธารณสุข สำนักงานพัฒนาระบบสาธารณสุข สำนักอนามัย กรุงเทพมหานคร</t>
  </si>
  <si>
    <t xml:space="preserve">จำนวนผู้ป่วยนอกตามกลุ่มสาเหตุการป่วยของศูนย์บริการสาธารณสุขในเขตกรุงเทพมหานคร </t>
  </si>
  <si>
    <t>สาเหตุการป่วย (กลุ่มโรค)</t>
  </si>
  <si>
    <t xml:space="preserve">        จำนวนผู้ป่วย (ราย)</t>
  </si>
  <si>
    <t>โรคระบบหายใจ</t>
  </si>
  <si>
    <t>โรคระบบไหลเวียนเลือด</t>
  </si>
  <si>
    <t>โรคเกี่ยวกับต่อมไร้ท่อ โภชนาการ และเมตะบอลิสัม</t>
  </si>
  <si>
    <t>สาเหตุจากภายนอกอื่น ๆ ที่ทำให้ป่วยหรือตาย</t>
  </si>
  <si>
    <t>โรคระบบกล้ามเนื้อ รวมโครงร่าง และเนื้อยึดเสริม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</si>
  <si>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</si>
  <si>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</si>
  <si>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โรคตา รวมส่วนประกอบของตา</t>
  </si>
  <si>
    <t>อุบัติเหตุจากการขนส่ง และผลที่ตามมา</t>
  </si>
  <si>
    <t>โรคระบบสืบพันธุ์ร่วมปัสสาวะ</t>
  </si>
  <si>
    <t>โรคติดเชื้อและปรสิต</t>
  </si>
  <si>
    <t>โรคระบบประสาท</t>
  </si>
  <si>
    <t>ภาวะแปรปรวนทางจิตและพฤติกรรม</t>
  </si>
  <si>
    <t>โรคหูและปุ่มกกหู</t>
  </si>
  <si>
    <t>โรคเลือดและอวัยวะสร้างเลือด และความผิดปกติเกี่ยวกับภูมิคุ้มกัน</t>
  </si>
  <si>
    <t>เนื้องอก (รวมมะเร็ง)</t>
  </si>
  <si>
    <t>การเป็นพิษและผลที่ตามมา</t>
  </si>
  <si>
    <t>ภาวะแทรกซ้อนในการตั้งครรภ์ การคลอด และระยะหลังคลอด</t>
  </si>
  <si>
    <t xml:space="preserve">รูปร่างผิดปกติแต่กำเนิด การพิการผิดรูปแต่กำเนิด และโครโมโซมผิดปกติ </t>
  </si>
  <si>
    <t>จำนวนผู้ป่วยโรคเอดส์ เปรียบเทียบระหว่างกรุงเทพมหานครกับประเทศไทย</t>
  </si>
  <si>
    <t>ผู้ป่วยโรคเอดส์</t>
  </si>
  <si>
    <t>เสียชีวิต</t>
  </si>
  <si>
    <t>มีชีวิตอยู่</t>
  </si>
  <si>
    <t>(1)</t>
  </si>
  <si>
    <t>ประเทศไทย</t>
  </si>
  <si>
    <t>(2)</t>
  </si>
  <si>
    <t>แหล่งข้อมูล : กลุ่มงานแผนงานและระบบข้อมูล กองควบคุมโรคเอดส์ วัณโรคและโรคติดต่อทางเพศสัมพันธ์ สำนักอนามัย กรุงเทพมหานคร</t>
  </si>
  <si>
    <t>จำนวนผู้รับบริการปรึกษาเกี่ยวกับโรคเอดส์ในส่วนราชการสังกัดกรุงเทพมหานคร</t>
  </si>
  <si>
    <t>หน่วยงานที่ให้การปรึกษาด้านโรคเอดส์</t>
  </si>
  <si>
    <t xml:space="preserve"> จำนวนผู้รับบริการ</t>
  </si>
  <si>
    <t xml:space="preserve">     1.  โรงพยาบาลสังกัดสำนักการแพทย์ กรุงเทพมหานคร 8 โรงพยาบาล และมหาวิทยาลัยกรุงเทพมหานคร</t>
  </si>
  <si>
    <t>- ปรึกษาก่อนตรวจเอชไอวี</t>
  </si>
  <si>
    <t xml:space="preserve">          เพศชาย</t>
  </si>
  <si>
    <t xml:space="preserve">          เพศหญิง</t>
  </si>
  <si>
    <t>- ปรึกษาหลังตรวจเอชไอวี</t>
  </si>
  <si>
    <t xml:space="preserve">     2.  ศูนย์บริการสาธารณสุข 68 ศูนย์ สังกัดสำนักอนามัย กรุงเทพมหานคร</t>
  </si>
  <si>
    <t>- ผู้รับบริการตรวจเอชไอวี</t>
  </si>
  <si>
    <t xml:space="preserve">                 ชายทั่วไป</t>
  </si>
  <si>
    <t xml:space="preserve">                 ชายขายบริการ</t>
  </si>
  <si>
    <t xml:space="preserve">                 ชายรักชาย</t>
  </si>
  <si>
    <t xml:space="preserve">                 หญิงทั่วไป</t>
  </si>
  <si>
    <t xml:space="preserve">                 หญิงขายบริการ</t>
  </si>
  <si>
    <t>- คู่ผู้รับบริการตรวจเอชไอวี</t>
  </si>
  <si>
    <t xml:space="preserve">     3.  กองควบคุมโรคเอดส์ วัณโรคและโรคติดต่อทางเพศสัมพันธ์ สำนักอนามัย กรุงเทพมหานคร</t>
  </si>
  <si>
    <t>- ปรึกษาทางโทรศัพท์</t>
  </si>
  <si>
    <t>- มาปรึกษาด้วยตนเอง</t>
  </si>
  <si>
    <t>แหล่งข้อมูล : กลุ่มงานพัฒนาบริการสาธารณสุขและสังคม กองควบคุมโรคเอดส์ วัณโรคและโรคติดต่อทางเพศสัมพันธ์ สำนักอนามัย กรุงเทพมหานคร</t>
  </si>
  <si>
    <t xml:space="preserve">                    </t>
  </si>
  <si>
    <t>กลุ่มอายุ</t>
  </si>
  <si>
    <t xml:space="preserve"> 0 - 4</t>
  </si>
  <si>
    <t xml:space="preserve"> 35 - 39</t>
  </si>
  <si>
    <t xml:space="preserve"> 5 - 9</t>
  </si>
  <si>
    <t xml:space="preserve"> 40 - 44</t>
  </si>
  <si>
    <t xml:space="preserve"> 10 - 14</t>
  </si>
  <si>
    <t xml:space="preserve"> 45 - 49</t>
  </si>
  <si>
    <t xml:space="preserve"> 15 - 19</t>
  </si>
  <si>
    <t xml:space="preserve"> 50 - 54</t>
  </si>
  <si>
    <t xml:space="preserve"> 20 - 24</t>
  </si>
  <si>
    <t xml:space="preserve"> 55 - 59</t>
  </si>
  <si>
    <t xml:space="preserve"> 25 - 29</t>
  </si>
  <si>
    <t>60 ปีขึ้นไป</t>
  </si>
  <si>
    <t xml:space="preserve"> 30 - 34</t>
  </si>
  <si>
    <t xml:space="preserve"> ทั้งหมด</t>
  </si>
  <si>
    <t>ยังมีชีวิตอยู่</t>
  </si>
  <si>
    <t>2527 - 2544</t>
  </si>
  <si>
    <t xml:space="preserve">แหล่งข้อมูล : กลุ่มงานแผนงานและระบบข้อมูล กองควบคุมโรคเอดส์ วัณโรคและโรคติดต่อทางเพศสัมพันธ์ </t>
  </si>
  <si>
    <r>
      <t xml:space="preserve">แหล่งข้อมูล : </t>
    </r>
    <r>
      <rPr>
        <b/>
        <sz val="14"/>
        <rFont val="TH SarabunPSK"/>
        <family val="2"/>
      </rPr>
      <t xml:space="preserve">สำนักอนามัย กรุงเทพมหานคร </t>
    </r>
  </si>
  <si>
    <t xml:space="preserve">ผู้เข้ารับการบำบัดรักษาการติดยาเสพติดและการป้องกันการติดยาเสพติด </t>
  </si>
  <si>
    <t xml:space="preserve">   การบำบัดรักษาผู้ติดยาเสพติด</t>
  </si>
  <si>
    <t xml:space="preserve">              จำนวน (ราย)</t>
  </si>
  <si>
    <t xml:space="preserve">             จำนวน (ครั้ง)</t>
  </si>
  <si>
    <t>1. จำนวนผู้เข้ารับการบำบัด</t>
  </si>
  <si>
    <t>2. ระยะฟื้นฟูสมรรถภาพทางจิตใจ</t>
  </si>
  <si>
    <t xml:space="preserve">    ในคลินิกยาเสพติด</t>
  </si>
  <si>
    <t>3. ระยะติดตามผล</t>
  </si>
  <si>
    <t xml:space="preserve">    ติดตามผลผู้ป่วย</t>
  </si>
  <si>
    <t>สถานบำบัด</t>
  </si>
  <si>
    <t>ศูนย์ MATRIX</t>
  </si>
  <si>
    <t>การป้องกันการติดยาเสพติด</t>
  </si>
  <si>
    <t xml:space="preserve">             จำนวน (ราย)</t>
  </si>
  <si>
    <t>1. การเผยแพร่ความรู้โดยการบรรยาย</t>
  </si>
  <si>
    <t xml:space="preserve"> - ในสถานศึกษา</t>
  </si>
  <si>
    <t xml:space="preserve"> - ในชุมชน</t>
  </si>
  <si>
    <t xml:space="preserve"> - อื่นๆ</t>
  </si>
  <si>
    <t>2. การเผยแพร่ความรู้โดยสิ่งพิมพ์</t>
  </si>
  <si>
    <t>3. การเผยแพร่ความรู้โดยสื่อโสตทัศนูปกรณ์</t>
  </si>
  <si>
    <t>แหล่งข้อมูล : สำนักงานป้องกันและบำบัดการติดยาเสพติด สำนักอนามัย กรุงเทพมหานคร</t>
  </si>
  <si>
    <t>จำนวนกิจการที่เป็นอันตรายต่อสุขภาพในเขตกรุงเทพมหานคร 20 ลำดับแรก</t>
  </si>
  <si>
    <t>ประเภทกิจการที่เป็นอันตรายต่อสุขภาพ</t>
  </si>
  <si>
    <t>จำนวน (ราย)</t>
  </si>
  <si>
    <t>ร้อยละ</t>
  </si>
  <si>
    <t>การผลิตโลหะเป็นภาชนะ เครื่องมือ เครื่องจักร อุปกรณ์หรือเครื่องใช้ต่าง ๆ</t>
  </si>
  <si>
    <t>การประกอบกิจการหอพัก อาคารชุดให้เช่า ห้องเช่า ห้องแบ่งเช่า หรือกิจการอื่นในทำนองเดียวกัน</t>
  </si>
  <si>
    <t xml:space="preserve">การเย็บผ้าด้วยเครื่องจักรตั้งแต่ 5 เครื่องขึ้นไป </t>
  </si>
  <si>
    <t>การต่อ การประกอบ การเคาะ การปะผุ การพ่นสี การพ่นสารกันสนิมยานยนต์</t>
  </si>
  <si>
    <t>การพิมพ์หนังสือหรือสิ่งพิมพ์อื่นที่มีลักษณะเดียวกันด้วยเครื่องจักร</t>
  </si>
  <si>
    <t>การผลิต การกลั่น การสะสม การขนส่งน้ำมันปิโตรเลียมหรือผลิตภัณฑ์ปิโตรเลียมต่าง ๆ</t>
  </si>
  <si>
    <t>การสะสมวัตถุหรือสิ่งของที่ชำรุด ใช้แล้วหรือเหลือใช้</t>
  </si>
  <si>
    <t>การประกอบกิจการการทำขนมปังสด ขนมปังแห้ง จันอับ ขนมเปี๊ยะ</t>
  </si>
  <si>
    <t>การผลิต การบรรจุ การสะสม การขนส่งก๊าซ</t>
  </si>
  <si>
    <t>การพิมพ์สีลงบนวัตถุที่มิใช่สิ่งทอ</t>
  </si>
  <si>
    <t>การล้าง การอัดฉีดยานยนต์</t>
  </si>
  <si>
    <t>การประดิษฐ์สิ่งของ เครื่องใช้ เครื่องเขียนด้วยกระดาษ</t>
  </si>
  <si>
    <t xml:space="preserve">แหล่งข้อมูล : กลุ่มงานสุขาภิบาลโรงงานและกิจการที่เป็นอันตรายต่อสุขภาพ กองสุขาภิบาลสิ่งแวดล้อม สำนักอนามัย กรุงเทพมหานคร </t>
  </si>
  <si>
    <t>ประจำเดือน</t>
  </si>
  <si>
    <t>จำนวนครั้ง</t>
  </si>
  <si>
    <t>รับเรื่องร้องเรียนจาก</t>
  </si>
  <si>
    <t>ประวัติร้องเรียน</t>
  </si>
  <si>
    <t>ประเภทของเหตุที่รำคาญ</t>
  </si>
  <si>
    <t>ผลวินิจฉัย</t>
  </si>
  <si>
    <t>ประชาชน</t>
  </si>
  <si>
    <t>กรมควบคุมมลพิษ</t>
  </si>
  <si>
    <t>กองสุขาภิบาลสิ่งแวดล้อม</t>
  </si>
  <si>
    <t>กทม. 1555</t>
  </si>
  <si>
    <t>อื่น ๆ</t>
  </si>
  <si>
    <t>กิจการที่เป็นอันตรายต่อสุขภาพ</t>
  </si>
  <si>
    <t>สถานที่จำหน่ายและสะสมอาหาร</t>
  </si>
  <si>
    <t>บ้านพักอาศัย</t>
  </si>
  <si>
    <t>การเลี้ยงสัตว์</t>
  </si>
  <si>
    <t>การก่อสร้าง</t>
  </si>
  <si>
    <t>ยานพาหนะ</t>
  </si>
  <si>
    <t>ไม่เคยร้องเรียน</t>
  </si>
  <si>
    <t>เคยร้องเรียนมาแล้ว</t>
  </si>
  <si>
    <t>เสียง</t>
  </si>
  <si>
    <t>ความสั่นสะเทือน</t>
  </si>
  <si>
    <t>น้ำเสีย</t>
  </si>
  <si>
    <t>ส้วม</t>
  </si>
  <si>
    <t>กลิ่น</t>
  </si>
  <si>
    <t>เขม่า/ฝุ่นละออง</t>
  </si>
  <si>
    <t>ขยะมูลฝอย</t>
  </si>
  <si>
    <t>การเพาะพันธุ์ยุง</t>
  </si>
  <si>
    <t>เหตุรำคาญระงับแล้ว</t>
  </si>
  <si>
    <t>ออกคำสั่งเจ้าพนักงานท้องถิ่น</t>
  </si>
  <si>
    <t>สั่งดำเนินคดี</t>
  </si>
  <si>
    <t>ประสาน หน่วยงานอื่น ๆ</t>
  </si>
  <si>
    <t>15-0-46</t>
  </si>
  <si>
    <t>มัธยมวัดสุทธาราม</t>
  </si>
  <si>
    <t xml:space="preserve">             เขตปทุมวัน เขตป้อมปราบศัตรูพ่าย และเขตสัมพันธวงศ์</t>
  </si>
  <si>
    <t xml:space="preserve">            ไม่มีโรงงานขออนุญาตประกอบกิจการในรอบปี พ.ศ. 2555</t>
  </si>
  <si>
    <t>0-2587-1210, 0-2587-4615</t>
  </si>
  <si>
    <t xml:space="preserve">   2 ซอยจรัญสนิทวงศ์ 94 ถนนจรัญสนิทวงศ์ แขวงบางอ้อ เขตบางพลัด กรุงเทพมหานคร 10700</t>
  </si>
  <si>
    <t>0-2214-1043, 0-2214-1049</t>
  </si>
  <si>
    <t xml:space="preserve">   51 ถนนบริพัตร แขวงบ้านบาตร เขตป้อมปราบศัตรูพ่าย กรุงเทพมหานคร 10100</t>
  </si>
  <si>
    <t>0-2511-0032, 0-2513-9762</t>
  </si>
  <si>
    <t>0-2241-2391-2</t>
  </si>
  <si>
    <t>0-2241-4063, 0-2241-4067</t>
  </si>
  <si>
    <t>0-2354-6858 ต่อ 531,533</t>
  </si>
  <si>
    <t xml:space="preserve">   100 หมู่ที่ 1 ถนนจอมทอง แขวงจอมทอง เขตจอมทอง กรุงเทพมหานคร 10150</t>
  </si>
  <si>
    <t>0-2468-1671, 0-2476-7691</t>
  </si>
  <si>
    <t xml:space="preserve">   24 ซอยเทอดไท 16 ถนนเทอดไท แขวงตลาดพลู เขตธนบุรี กรุงเทพมหานคร 10600</t>
  </si>
  <si>
    <t>0-2465-3015-6</t>
  </si>
  <si>
    <t>0-2415-7810-1</t>
  </si>
  <si>
    <t>0-2413-1149, 0-2454-1333</t>
  </si>
  <si>
    <t>0-2424-2910, 0-2433-3317</t>
  </si>
  <si>
    <t>0-2223-6999, 0-2223-0943</t>
  </si>
  <si>
    <t>0-2223-3620, 0-2223-3736</t>
  </si>
  <si>
    <t>0-2258-2093-4</t>
  </si>
  <si>
    <t>0-2521-0397, 0-2521-1557</t>
  </si>
  <si>
    <t xml:space="preserve">   33 ซอยศูนย์วิจัย 14 ถนนเพชรบุรีตัดใหม่ แขวงบางกะปิ เขตห้วยขวาง กรุงเทพมหานคร 10310 </t>
  </si>
  <si>
    <t xml:space="preserve">   137 ซอยจันทน์ 19 ถนนจันทน์ แขวงช่องนนทรี เขตยานนาวา กรุงเทพมหานคร 10120</t>
  </si>
  <si>
    <t xml:space="preserve">  หมายเหตุ    : - หมายถึง ไม่รวมจำนวนผู้ป่วยของวิทยาลัยแพทยศาสตร์กรุงเทพมหานครและวชิรพยาบาล</t>
  </si>
  <si>
    <t xml:space="preserve">                  - ผู้ป่วยทั้งหมด   </t>
  </si>
  <si>
    <t xml:space="preserve">                  - ผู้ป่วยนอก           </t>
  </si>
  <si>
    <t>0-2286-0140, 0-2286-0142</t>
  </si>
  <si>
    <t xml:space="preserve">   1199 ซอยลาดพร้าว 31 ถนนลาดพร้าว แขวงจันทรเกษม เขตจตุจักร กรุงเทพมหานคร 10900</t>
  </si>
  <si>
    <t xml:space="preserve">   166 ถนนวิภาวดีรังสิต แขวงดินแดง เขตดินแดง กรุงเทพมหานคร 10400</t>
  </si>
  <si>
    <t xml:space="preserve">   8 ถนนพหลโยธิน แขวงอนุสาวรีย์ เขตบางเขน กรุงเทพมหานคร 10220</t>
  </si>
  <si>
    <t xml:space="preserve">   2520 หมู่ที่ 34 ถนนกรุงเทพ - นนทบุรี แขวงบางซื่อ เขตบางซื่อ กรุงเทพมหานคร 10800</t>
  </si>
  <si>
    <t>0-2463-5402, 0-2464-3242</t>
  </si>
  <si>
    <t xml:space="preserve">   603 ซอยเพชรเกษม 41 (ชูสังข์) ถนนเพชรเกษม แขวงบางแคเหนือ เขตบางแค กรุงเทพมหานคร 10160</t>
  </si>
  <si>
    <t xml:space="preserve">   1212/3 ซอยจรัญสนิทวงศ์ 44 ถนนจรัญสนิทวงศ์ แขวงบางยี่ขัน เขตบางพลัด กรุงเทพมหานคร 10700</t>
  </si>
  <si>
    <t xml:space="preserve">   113/4 ซอยบางขุนนนท์ 10 ถนนบางขุนนนท์ แขวงบางขุนนนท์ เขตบางกอกน้อย กรุงเทพมหานคร 10700</t>
  </si>
  <si>
    <t>444 ซอยวิภาวดี 27 ถนนวิภาวดีรังสิต แขวงตลาดบางเขน เขตหลักสี่ กรุงเทพมหานคร 10210</t>
  </si>
  <si>
    <t>ถนนบุรีภิรมย์ แขวงกระทุ่มราย เขตหนองจอก กรุงเทพมหานคร</t>
  </si>
  <si>
    <t>หมายเหตุ   : ข้อมูลประชากรในกรุงเทพมหานคร ณ วันที่ 31 ธันวาคม 2555 จำนวน 5,673,560 คน</t>
  </si>
  <si>
    <t>190 หมู่ที่ 1 ถนนสีหบุรานุกิจ แขวงมีนบุรี เขตมีนบุรี กรุงเทพมหานคร 10510</t>
  </si>
  <si>
    <t xml:space="preserve">                  ประมาณการของปีงบประมาณ 2556 และ 2557 กองยุทธศาสตร์บริหารจัดการ สำนักยุทธศาสตร์และประเมินผล กรุงเทพมหานคร</t>
  </si>
  <si>
    <t>แหล่งข้อมูล : กรมการป้องกันและบรรเทาสาธารณภัย กระทรวงมหาดไทย</t>
  </si>
  <si>
    <t xml:space="preserve">         </t>
  </si>
  <si>
    <t>บาดเจ็บ</t>
  </si>
  <si>
    <t>28 ธ.ค. 2550 - 3 ม.ค. 2551</t>
  </si>
  <si>
    <t>30 ธ.ค. 2551 - 5 ม.ค. 2552</t>
  </si>
  <si>
    <t>29 ธ.ค. 2552 - 4 ม.ค. 2553</t>
  </si>
  <si>
    <t>29 ธ.ค. 2553 - 4 ม.ค. 2554</t>
  </si>
  <si>
    <t>29 ธ.ค. 2555 - 4 ม.ค. 2555</t>
  </si>
  <si>
    <t>เฉลี่ยต่อวัน</t>
  </si>
  <si>
    <t>ผู้ประสบอุบัติเหตุทางถนน ช่วงเทศกาลปีใหม่ พ.ศ. 2551 - 2555</t>
  </si>
  <si>
    <t>ผู้ประสบอุบัติเหตุทางถนน ช่วงเทศกาลสงกรานต์ พ.ศ. 2551 - 2555</t>
  </si>
  <si>
    <t>เทศกาลสงกรานต์</t>
  </si>
  <si>
    <t>เทศกาลปีใหม่</t>
  </si>
  <si>
    <t>11 - 17 เม.ย. 2551</t>
  </si>
  <si>
    <t>10 - 16 เม.ย. 2552</t>
  </si>
  <si>
    <t>12 - 18 เม.ย. 2553</t>
  </si>
  <si>
    <t>11 - 17 เม.ย. 2554</t>
  </si>
  <si>
    <t>11 - 17 เม.ย. 2555</t>
  </si>
  <si>
    <t>อุจจาระร่วง</t>
  </si>
  <si>
    <t>ไข้หวัดใหญ่</t>
  </si>
  <si>
    <t>ไข้เลือดออก</t>
  </si>
  <si>
    <t>ปอดอักเสบ</t>
  </si>
  <si>
    <t>มือ เท้า ปาก</t>
  </si>
  <si>
    <t>อาหารเป็นพิษ</t>
  </si>
  <si>
    <t>สุกใส</t>
  </si>
  <si>
    <t>ตาแดง</t>
  </si>
  <si>
    <t>หัด</t>
  </si>
  <si>
    <t>คางทูม</t>
  </si>
  <si>
    <t>437  โรง</t>
  </si>
  <si>
    <t>พนักงานขาย และผู้นำเสนอสินค้าอื่น ๆ</t>
  </si>
  <si>
    <t>เจ้าหน้าที่เก็บเงิน , แคชเชียร์</t>
  </si>
  <si>
    <t>พนักงานขับรถยนต์</t>
  </si>
  <si>
    <t>พนักงานขายสินค้า (ประจำร้าน) , พนักงานขายของหน้าร้าน</t>
  </si>
  <si>
    <t>แรงงานในด้านการผลิตต่าง ๆ , แรงงานทั่วไป</t>
  </si>
  <si>
    <t>พนักงานบริการลูกค้า</t>
  </si>
  <si>
    <t>เจ้าหน้าที่คลังสินค้าอื่น ๆ</t>
  </si>
  <si>
    <t>ผู้จัดการฝ่ายขาย , ผู้จัดการฝ่ายส่งเสริมการขาย</t>
  </si>
  <si>
    <t>ช่างไฟฟ้าทั่วไป</t>
  </si>
  <si>
    <t>พนักงานรับโทรศัพท์</t>
  </si>
  <si>
    <t>พนักงานจัดส่งสินค้าอื่น ๆ</t>
  </si>
  <si>
    <t>ผู้จัดการฝ่ายอื่น ๆ ที่มิได้จัดประเภทไว้ในที่อื่น</t>
  </si>
  <si>
    <t>แม่บ้าน (สำนักงาน)</t>
  </si>
  <si>
    <t>ผู้ปฎิบัติงานด้านบริการงานทั่วไป ซึ่งมิได้จัดประเภทไว้ในที่อื่น</t>
  </si>
  <si>
    <t>บริกร, พนักงานเสริฟ</t>
  </si>
  <si>
    <t>ช่างเสริมสวย (นวดหน้า , นวดตัว , อบซาวน่า )</t>
  </si>
  <si>
    <t>พนักงานบัญชี</t>
  </si>
  <si>
    <t>ช่างไฟฟ้าฝ่ายบำรุงรักษา</t>
  </si>
  <si>
    <t>นักการตลาด ; เจ้าหน้าที่การตลาด ; เจ้าหน้าที่ส่งเสริมการขาย</t>
  </si>
  <si>
    <t>พนักงานขายในสถานประกอบการค้าปลีก</t>
  </si>
  <si>
    <t>พ่อครัว ; ผู้ปรุงอาหาร</t>
  </si>
  <si>
    <t>ช่างเทคนิควิศวกรรม เครื่องยนต์ เครื่องจักรและอุปกรณ์</t>
  </si>
  <si>
    <t>ช่างตัดเย็บเสื้อผ้า (สำเร็จรูป)</t>
  </si>
  <si>
    <t>เสมียนพนักงานทั่วไป,พนักงานธุรการ</t>
  </si>
  <si>
    <t>พนักงานดูแลความปลอดภัย, พนักงานรักษาความปลอดภัย(ยาม)</t>
  </si>
  <si>
    <t>ผู้ให้คำแนะนำและบริการหลังการขาย</t>
  </si>
  <si>
    <t>ช่างซ่อมตัวถังรถยนต์ ; ช่างเคาะพ่นสีรถยนต์</t>
  </si>
  <si>
    <t>ผู้จัดการทั่วไปด้านค้าปลีก</t>
  </si>
  <si>
    <t>ช่างเชื่อมและตัดโลหะด้วยเปลวไฟอื่น ๆ</t>
  </si>
  <si>
    <t>แรงงานด้านการผลิต</t>
  </si>
  <si>
    <t>ผู้ช่วยหัวหน้าพ่อครัว / รองหัวหน้าพ่อครัว</t>
  </si>
  <si>
    <t>แรงงานก่อสร้างอาคาร สิ่งปลูกสร้างต่าง ๆ</t>
  </si>
  <si>
    <t>ช่างซ่อมและปรับแต่งเครื่องจักรกลทั่วไป</t>
  </si>
  <si>
    <t>ผู้ให้บริการด้านการป้องกันภัยที่เกี่ยวข้องอื่น ๆ</t>
  </si>
  <si>
    <t>เจ้าหน้าที่การเงิน</t>
  </si>
  <si>
    <t>พนักงานสาธิตสินค้า , ผู้เสนอสินค้าตัวอย่าง , ผู้ชักชวนซื้อสินค้า</t>
  </si>
  <si>
    <t>แม่บ้านและผู้ปฏิบัติงานที่เกี่ยวข้องอื่น ๆ</t>
  </si>
  <si>
    <t>พนักงานต้อนรับทั่วไป</t>
  </si>
  <si>
    <t>ผู้จัดการฝ่ายบริหารทั่วไป</t>
  </si>
  <si>
    <t>พนักงานบริการอื่น ๆ</t>
  </si>
  <si>
    <t>แม่บ้าน (โรงแรม )</t>
  </si>
  <si>
    <t>พนักงานส่งหนังสือ</t>
  </si>
  <si>
    <t>ช่างติดตั้งฉนวน (เครื่องทำความเย็น เครื่องปรับอากาศ)</t>
  </si>
  <si>
    <t>ผู้ตรวจสอบอาคารสิ่งก่อสร้าง</t>
  </si>
  <si>
    <t>เจ้าหน้าที่สินเชื่อ , เจ้าหน้าที่การเงิน</t>
  </si>
  <si>
    <t>ช่างเทคนิคระบบคอมพิวเตอร์</t>
  </si>
  <si>
    <t>ช่างไฟฟ้าประจำอาคาร</t>
  </si>
  <si>
    <t>หัวหน้าพนักงานเสริฟ / กัปตัน</t>
  </si>
  <si>
    <t>เจ้าหน้าที่ประชาสัมพันธ์/นักประชาสัมพันธ์</t>
  </si>
  <si>
    <t>ช่างเทคนิควิศวกรรมไฟฟ้าอื่น ๆ</t>
  </si>
  <si>
    <t>นักสำรวจทั่วไป</t>
  </si>
  <si>
    <t>ผู้ช่วยเภสัชกร , ลูกมือเภสัชกร</t>
  </si>
  <si>
    <t>ช่างเทคนิค , ผู้ช่วยกล้อง</t>
  </si>
  <si>
    <t>นักบัญชีทั่วไป , สมุห์บัญชี</t>
  </si>
  <si>
    <t>พนักงานเช็ดกระจกหน้าต่างรถยนต์</t>
  </si>
  <si>
    <t>เลขานุการ</t>
  </si>
  <si>
    <t>วิศวกรไฟฟ้ากำลัง</t>
  </si>
  <si>
    <t>นักออกแบบซึ่งมิได้จัดประเภทไว้ในที่อื่น</t>
  </si>
  <si>
    <t>ผู้เชี่ยวชาญด้านโภชนาการ และนักโภชนาการอื่น ๆ</t>
  </si>
  <si>
    <t>พนักงานขับรถบรรทุกและรถตู้ขนาดใหญ่</t>
  </si>
  <si>
    <t>ช่างปรับไฟฟ้าทั่วไป</t>
  </si>
  <si>
    <t>ช่างเชื่อมโลหะด้วยไฟฟ้า</t>
  </si>
  <si>
    <t>ผู้กำจัดปลวก มด แมลง</t>
  </si>
  <si>
    <t>ผู้ทำความสะอาดอาคาร , พนักงานทำความสะอาดอาคาร</t>
  </si>
  <si>
    <t>ผู้ฝึกงาน</t>
  </si>
  <si>
    <t>วิศวกรอุตสาหการ</t>
  </si>
  <si>
    <t>ตัวแทนขายผลิตภัณฑ์</t>
  </si>
  <si>
    <t>ช่างเย็บ ช่างปัก และผู้ปฏิบัติงานที่เกี่ยวข้องอื่น ๆ</t>
  </si>
  <si>
    <t>นักออกแบบภาพกราฟฟิก</t>
  </si>
  <si>
    <t>พนักงานต้อนรับในห้องอาหาร</t>
  </si>
  <si>
    <t>เสมียน, เจ้าหน้าที่จัดเก็บเอกสาร</t>
  </si>
  <si>
    <t>เจ้าหน้าที่เทคนิคและซ่อมบำรุงประจำกองถ่ายรายการละคร โทรทัศน์</t>
  </si>
  <si>
    <t>ผู้ผสมเครื่องดื่ม , บาร์เทนเดอร์</t>
  </si>
  <si>
    <t>พนักงานขายด้านเทคนิค</t>
  </si>
  <si>
    <t>ช่างเขียนแบบทั่วไป</t>
  </si>
  <si>
    <t>ช่างเครื่องอิเล็กทรอนิกส์ , ช่างซ่อมเครื่องอิเล็กทรอนิกส์</t>
  </si>
  <si>
    <t>ผู้ขนส่งสินค้าอื่นๆ</t>
  </si>
  <si>
    <t>ผู้จัดการทั่วไปของภัตตคาร/ ห้องอาหาร</t>
  </si>
  <si>
    <t>พนักงานเร่งรัดหนี้สิน</t>
  </si>
  <si>
    <t>พนักงานล้างจานด้วยมือ</t>
  </si>
  <si>
    <t>พนักงานขับรถจักรอื่น ๆ</t>
  </si>
  <si>
    <t>แรงงานด้านการประกอบอื่น ๆ</t>
  </si>
  <si>
    <t>เจ้าหน้าที่คลังพัสดุ</t>
  </si>
  <si>
    <t>ผู้ช่วยพยาบาล (โรงพยาบาล)</t>
  </si>
  <si>
    <t>ผู้ทำขนมปังและขนมอบประเภทต่าง ๆ (ด้วยมือ)</t>
  </si>
  <si>
    <t>ช่างซ่อมเครื่องจักรกลและยานยนต์อื่น ๆ</t>
  </si>
  <si>
    <t>ผู้ควบคุมคุณภาพวัตถุดิบและผลิตภัณฑ์อาหาร</t>
  </si>
  <si>
    <t>เจ้าหน้าที่ประจำรถพยาบาล</t>
  </si>
  <si>
    <t>ผู้ประกอบผลิตภัณฑ์โลหะ ยางและพลาสติก อื่นๆ</t>
  </si>
  <si>
    <t>ผู้รับจ้างทั่วไป (ปิดโปสเตอร์)</t>
  </si>
  <si>
    <t>ช่างเทคนิควิศวกรรมไฟฟ้า</t>
  </si>
  <si>
    <t>นักออกแบบตกแต่งภายในหรือมัณฑนากร</t>
  </si>
  <si>
    <t>ผู้ควบคุมเครื่องกลึง (งานโลหะ) , ช่างกลึง (แบบฐานหมุน , คงที่)</t>
  </si>
  <si>
    <t>เจ้าหน้าที่บริหารงานลูกค้า</t>
  </si>
  <si>
    <t>ช่างปรับตั้งและใช้เครื่องกลึง (งานโลหะ)</t>
  </si>
  <si>
    <t>ช่างปรับแต่งเครื่องยนต์ ; ช่างฟิตเครื่องยนต์ ;ช่างซ่อมยานยนต์</t>
  </si>
  <si>
    <t>ช่างเทคนิควิศวกรรมโยธา</t>
  </si>
  <si>
    <t>ผู้ประสานงานจัดประชุม</t>
  </si>
  <si>
    <t>ช่างปรับอิเล็กทรอนิกส์ (คอมพิวเตอร์)</t>
  </si>
  <si>
    <t>ช่างเทคนิคควบคุมประสิทธิภาพ (อุตสาหกรรมการผลิต)</t>
  </si>
  <si>
    <t>แหล่งข้อมูล : สำนักจัดหางานกรุงเทพมหานคร กรมการจัดหางาน กระทรวงแรงงาน</t>
  </si>
  <si>
    <t>หมายเหตุ   : ข้อมูล ณ วันที่ 5 มีนาคม 2556</t>
  </si>
  <si>
    <t>ตำแหน่งงานว่างในกรุงเทพมหานคร 100 อันดับ</t>
  </si>
  <si>
    <t>ชื่อตำแหน่ง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</si>
  <si>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</si>
  <si>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</si>
  <si>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รุ่งอรุณ</t>
  </si>
  <si>
    <t>ชุมชนพื้นที่เขตพระโขนง</t>
  </si>
  <si>
    <t>ชุมชนวัดหัวกระบือ</t>
  </si>
  <si>
    <t>ชุมชนอยู่เย็นเป็นสุข</t>
  </si>
  <si>
    <t>จากสมการ      y = 2,500,729.10 + 161,429.62x</t>
  </si>
  <si>
    <t>จากสมการ      y = 2,409,035.30 + 160,436.68x</t>
  </si>
  <si>
    <t>ห้องสมุดห้วยขวาง</t>
  </si>
  <si>
    <t>เขตห้วยขวาง</t>
  </si>
  <si>
    <t>ห้องสมุดฯ เขตภาษีเจริญ*</t>
  </si>
  <si>
    <t>หมายเหตุ    : * ห้องสมุดฯ เขตภาษีเจริญ ปิดให้บริการชั่วคราว</t>
  </si>
  <si>
    <t>หมายเหตุ    : ข้อมูลระหว่างวันที่ 16 พฤษภาคม - 16 ตุลาคม 2555</t>
  </si>
  <si>
    <t>หมายเหตุ   : ข้อมูล ณ วันที่ 30 กันยายน 2555</t>
  </si>
  <si>
    <t>*</t>
  </si>
  <si>
    <r>
      <rPr>
        <b/>
        <sz val="14"/>
        <color indexed="9"/>
        <rFont val="TH SarabunPSK"/>
        <family val="2"/>
      </rPr>
      <t>หมายเหตุ   :</t>
    </r>
    <r>
      <rPr>
        <b/>
        <sz val="14"/>
        <color indexed="10"/>
        <rFont val="TH SarabunPSK"/>
        <family val="2"/>
      </rPr>
      <t xml:space="preserve">  </t>
    </r>
    <r>
      <rPr>
        <b/>
        <sz val="14"/>
        <rFont val="TH SarabunPSK"/>
        <family val="2"/>
      </rPr>
      <t>2. โรงพยาบาลหลวงพ่อทวีศักดิ์ ชุตินฺธโร อุทิศ, โรงพยาบาลลาดกระบัง กรุงเทพมหานคร และโรงพยาบาลสิรินธร ไม่จำแนกหอผู้ป่วย</t>
    </r>
  </si>
  <si>
    <r>
      <rPr>
        <b/>
        <sz val="14"/>
        <color indexed="9"/>
        <rFont val="TH SarabunPSK"/>
        <family val="2"/>
      </rPr>
      <t>หมายเหตุ   :</t>
    </r>
    <r>
      <rPr>
        <b/>
        <sz val="14"/>
        <color indexed="10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 3. โรงพยาบาลราชพิพัฒน์ ไม่จำแนกหอผู้ป่วยพิเศษ</t>
    </r>
  </si>
  <si>
    <t>นอกเวลาราชการ</t>
  </si>
  <si>
    <r>
      <rPr>
        <b/>
        <sz val="12"/>
        <color indexed="9"/>
        <rFont val="TH SarabunPSK"/>
        <family val="2"/>
      </rPr>
      <t xml:space="preserve">แหล่งข้อมูล : </t>
    </r>
    <r>
      <rPr>
        <b/>
        <sz val="12"/>
        <rFont val="TH SarabunPSK"/>
        <family val="2"/>
      </rPr>
      <t>(1) Projections for HIV/AIDS in Bangkok : 2008 - 2020</t>
    </r>
  </si>
  <si>
    <r>
      <rPr>
        <b/>
        <sz val="12"/>
        <color indexed="9"/>
        <rFont val="TH SarabunPSK"/>
        <family val="2"/>
      </rPr>
      <t>แหล่งข้อมูล :</t>
    </r>
    <r>
      <rPr>
        <b/>
        <sz val="12"/>
        <color indexed="10"/>
        <rFont val="TH SarabunPSK"/>
        <family val="2"/>
      </rPr>
      <t xml:space="preserve"> </t>
    </r>
    <r>
      <rPr>
        <b/>
        <sz val="12"/>
        <rFont val="TH SarabunPSK"/>
        <family val="2"/>
      </rPr>
      <t>(2) The Asian Epidemic Model (AEM) Projections for HIV/AIDS in Thailand : 2005 - 2025</t>
    </r>
  </si>
  <si>
    <r>
      <t xml:space="preserve">เอิบ </t>
    </r>
    <r>
      <rPr>
        <b/>
        <sz val="12"/>
        <rFont val="TH SarabunPSK"/>
        <family val="2"/>
      </rPr>
      <t xml:space="preserve">- </t>
    </r>
    <r>
      <rPr>
        <sz val="12"/>
        <rFont val="TH SarabunPSK"/>
        <family val="2"/>
      </rPr>
      <t>จิตร ทังสุบุตร</t>
    </r>
  </si>
  <si>
    <r>
      <t xml:space="preserve">จี๊ด </t>
    </r>
    <r>
      <rPr>
        <b/>
        <sz val="12"/>
        <rFont val="TH SarabunPSK"/>
        <family val="2"/>
      </rPr>
      <t>-</t>
    </r>
    <r>
      <rPr>
        <sz val="12"/>
        <rFont val="TH SarabunPSK"/>
        <family val="2"/>
      </rPr>
      <t xml:space="preserve"> ทองคำ บำเพ็ญ</t>
    </r>
  </si>
  <si>
    <r>
      <t xml:space="preserve">ล้อม </t>
    </r>
    <r>
      <rPr>
        <b/>
        <sz val="12"/>
        <rFont val="TH SarabunPSK"/>
        <family val="2"/>
      </rPr>
      <t>-</t>
    </r>
    <r>
      <rPr>
        <sz val="12"/>
        <rFont val="TH SarabunPSK"/>
        <family val="2"/>
      </rPr>
      <t xml:space="preserve"> พิมเสน ฟักอุดม</t>
    </r>
  </si>
  <si>
    <t>จำนวน (ครั้ง)</t>
  </si>
  <si>
    <t>ประเภทอื่นๆ</t>
  </si>
  <si>
    <t>ประเภทของแหล่งที่ก่อเหตุ</t>
  </si>
  <si>
    <t xml:space="preserve"> ตุลาคม 2555</t>
  </si>
  <si>
    <t xml:space="preserve"> พฤศจิกายน 2555</t>
  </si>
  <si>
    <t xml:space="preserve"> ธันวาคม 2555</t>
  </si>
  <si>
    <t xml:space="preserve"> มกราคม 2556</t>
  </si>
  <si>
    <t xml:space="preserve"> กุมภาพันธ์ 2556</t>
  </si>
  <si>
    <t xml:space="preserve"> มีนาคม 2556</t>
  </si>
  <si>
    <t xml:space="preserve"> เมษายน 2556</t>
  </si>
  <si>
    <t xml:space="preserve"> พฤษภาคม 2556</t>
  </si>
  <si>
    <t xml:space="preserve"> มิถุนายน 2556</t>
  </si>
  <si>
    <t xml:space="preserve"> กรกฎาคม 2556</t>
  </si>
  <si>
    <t xml:space="preserve"> สิงหาคม 2556</t>
  </si>
  <si>
    <t xml:space="preserve"> กันยายน 2556</t>
  </si>
  <si>
    <t>พิพิธภัณฑ์ท้องถิ่นฯ เขตดอนเมือง*</t>
  </si>
  <si>
    <t>หมายเหตุ    : * พิพิธภัณฑ์ท้องถิ่นฯ เขตตอนเมือง ปิดปรับปรุง</t>
  </si>
  <si>
    <t>จำนวนครู(คน)</t>
  </si>
  <si>
    <t>จำนวนนักเรียน(คน)</t>
  </si>
  <si>
    <t>จำนวนนักเรียนที่สำเร็จการศึกษาระดับชั้นประถมศึกษาปีที่ 6 ปีการศึกษา 2554 (คน)</t>
  </si>
  <si>
    <t>จำนวน(คน)</t>
  </si>
  <si>
    <t>ร้อยละของนักเรียนที่จบการศึกษา</t>
  </si>
  <si>
    <t>1.1  เข้าศึกษาต่อในโรงเรียนสังกัดสำนักงานคณะกรรมการการศึกษาขั้นพื้นฐานเขตพื้นที่การศึกษากรุงเทพมหานคร</t>
  </si>
  <si>
    <t>1.2  เข้าศึกษาต่อในโรงเรียนสังกัดสำนักงานคณะกรรมการการศึกษาขั้นพื้นฐาน เขตพื้นที่การศึกษาในต่างจังหวัด</t>
  </si>
  <si>
    <t>1.4  เข้าศึกษาต่อในโรงเรียนสังกัดสำนักงานคณะกรรมการส่งเสริมการศึกษาเอกชน (โรงเรียนเอกชน)</t>
  </si>
  <si>
    <t>1.9  เข้าศึกษาต่อโรงเรียนฝึกอาชีพและสารพัดช่าง กระทรวงศึกษาธิการ และกรุงเทพมหานคร</t>
  </si>
  <si>
    <t>ศูนย์พัฒนาเด็กก่อนวัยเรียน</t>
  </si>
  <si>
    <t>ศูนย์อบรมเด็กก่อนเกณฑ์</t>
  </si>
  <si>
    <t>ศูนย์พัฒนาเด็กเล็ก</t>
  </si>
  <si>
    <t>ศูนย์สงเคราะห์เด็ก</t>
  </si>
  <si>
    <t>สถานรับเลี้ยงเด็ก</t>
  </si>
  <si>
    <t>จำนวนอาสาสมัครผู้ดูแลเด็ก</t>
  </si>
  <si>
    <t>จำนวนผู้บาดเจ็บทั้งหมด - ผู้เสียชีวิตทั้งหมด จำแนกตามสาเหตุ เนื่องจากอุบัติเหตุต่างๆ ของโรงพยาบาลสังกัดสำนักการแพทย์ กรุงเทพมหานคร</t>
  </si>
  <si>
    <t>จำนวนผู้ป่วยรับการรักษา(ครั้ง)</t>
  </si>
  <si>
    <t>จำนวนผู้ป่วยใหม่</t>
  </si>
  <si>
    <t>จำนวนผู้ป่วยเก่า</t>
  </si>
  <si>
    <t>ภาวะผิดปกติของทารกที่เกิดขึ้นในระยะปริกำเนิด (อายุครรภ์ 22 สัปดาห์ขึ้นไปจนถึง 7 วัน หลังคลอด)</t>
  </si>
  <si>
    <t>อาการ, อาการแสดงและสิ่งผิดปกติที่พบได้จากการตรวจทางคลินิก และทางห้องปฏิบัติการที่ไม่สามารถจำแนกโรคในกลุ่มอื่นได้</t>
  </si>
  <si>
    <t>จำนวนของผู้ป่วยโรคเอดส์ในเขตกรุงเทพมหานคร จำแนกตามเพศและอายุ ตั้งแต่ พ.ศ. 2527 - 31 ธันวาคม 2555</t>
  </si>
  <si>
    <t>จำนวนผู้ป่วยโรคเอดส์ในเขตกรุงเทพมหานคร ตั้งแต่ พ.ศ. 2527 - 31 ธันวาคม 2555</t>
  </si>
  <si>
    <t>การบำบัดรักษาผู้ติดยาเสพติดประเภทยาบ้าและอื่น ๆ  ด้วยโปรแกรม จิต สังคม บำบัด (MATRIX IOP)</t>
  </si>
  <si>
    <t>ผู้เข้ารับการบำบัดทั้งหมด (ราย)</t>
  </si>
  <si>
    <t>ผู้ป่วยหยุดการบำบัดก่อนกำหนด (ราย)</t>
  </si>
  <si>
    <t xml:space="preserve">ในศูนย์บริการสาธารณสุข 68 แห่ง โรงพยาบาลสำนักการแพทย์ 1 แห่ง </t>
  </si>
  <si>
    <t>และคณะแพทยศาสตร์วชิรพยาบาล มหาวิทยาลัยกรุงเทพมหานคร</t>
  </si>
  <si>
    <t>ผู้ป่วยที่บำบัดครบกำหนด (ราย)</t>
  </si>
  <si>
    <t>ผู้ป่วยปัจจุบัน(ราย)</t>
  </si>
  <si>
    <t>การจัดให้มีการแสดงดนตรี เต้นรำ รำวง รองเง็ง ดิสโก้เทค คาราโอเกะ หรือการแสดงอื่น ๆ ในทำนองเดียวกัน</t>
  </si>
  <si>
    <t>การผลิต การโม่ การป่น การบด การผสม การบรรจุ การสะสม หรือการกระทำอื่นใด ต่อสัตว์หรือพืช หรือส่วนหนึ่งส่วนใดของสัตว์หรือพืช เพื่อเป็นอาหารสัตว์</t>
  </si>
  <si>
    <t>การตั้งศูนย์ถ่วงล้อ การซ่อม การปรับแต่ง ระบบปรับอากาศหรืออุปกรณ์ที่เป็นส่วนประกอบของยานยนต์ เครื่องจักรหรือเครื่องกล</t>
  </si>
  <si>
    <t>การประดิษฐ์สิ่งของเครื่องใช้ด้วยยาง ยางเทียม พลาสติก เซลลูลอยด์ เบเกอร์ไลท์ หรือวัตถุที่คล้ายคลึง</t>
  </si>
  <si>
    <t>การประกอบกิจการการเสริมสวยหรือแต่งผม เว้นแต่กิจการที่อยู่ในบังคับตามกฎหมาย ว่าด้วยการประกอบวิชาชีพเวชกรรม</t>
  </si>
  <si>
    <t>การประดิษฐ์ไม้ หวาย เป็นสิ่งของด้วยเครื่องจักร หรือการพ่น การทาสารเคลือบเงาสี หรือการแต่งสำเร็จผลิตภัณฑ์จากไม้หรือหวาย</t>
  </si>
  <si>
    <t>การกลึง การเจาะ การเชื่อม การตี การตัด การประสาน การรีด การอัดโลหะ ด้วยเครื่องจักรหรือก๊าซหรือไฟฟ้า ยกเว้นกิจการในลำดับที่ 1</t>
  </si>
  <si>
    <t>การประกอบกิจการอาบ อบ นวด เว้นแต่เป็นการให้บริการในกิจการสปาเพื่อสุขภาพ หรือในสถานพยาบาลตามกฎหมายว่าด้วยสถานพยาบาล</t>
  </si>
  <si>
    <t>จำนวนผู้ใช้ไฟฟ้าและปริมาณการจำหน่ายกระแสไฟฟ้า จำแนกตามประเภทผู้ใช้ไฟฟ้า ในเขตกรุงเทพมหานคร</t>
  </si>
  <si>
    <t>จำนวนผู้ใช้น้ำประปา ปริมาณน้ำที่ผลิต ปริมาณน้ำจำหน่าย ปริมาณน้ำใช้เฉลี่ย และพื้นที่ให้บริการในเขตนครหลวง</t>
  </si>
  <si>
    <t xml:space="preserve">4/1 ชั้น 3 สถานีตำรวจนครบาลบางคอแหลม หมู่ที่ 9 ซอยราษฎร์บูรณะ 17 ถนนราษฎร์บูรณะ แขวงบางปะกอก เขตราษฎร์บูรณะ กรุงเทพมหานคร 10140   </t>
  </si>
  <si>
    <t>จำนวนโรงงานที่ได้รับอนุญาตให้ประกอบกิจการเฉพาะเขตกรุงเทพมหานครสะสมถึงสิ้นปี</t>
  </si>
  <si>
    <t>ชื่อตลาด</t>
  </si>
  <si>
    <t>เลขที่ 99/171-175 ถนนเทศบาลสงเคราะห์ แขวงลาดยาว เขตจตุจักร กรุงเทพมหานคร</t>
  </si>
  <si>
    <t>ปากคลองผดุงกรุงเกษม ถนนศรีอยุธยา แขวงวชิรพยาบาล เขตดุสิต กรุงเทพมหานคร</t>
  </si>
  <si>
    <t>ตั้งอยู่เชิงสะพานพระปกเกล้าฝั่งธนบุรี เลขที่ 505/1 ถนนประชาธิปก แขวงสมเด็จเจ้าพระยา เขตคลองสาน กรุงเทพมหานคร</t>
  </si>
  <si>
    <t>ใต้สะพานอรุณอมรินทร์ ตรงข้ามโรงเรียนวัดอมรินทราราม แขวงศิริราช เขตบางกอกน้อย  กรุงเทพมหานคร</t>
  </si>
  <si>
    <t xml:space="preserve">เลขที่ 195/1 ถนนเลียบคลองทวีวัฒนา แขวงทวีวัฒนา เขตทวีวัฒนา กรุงเทพมหานคร </t>
  </si>
  <si>
    <t xml:space="preserve">เลขที่ 350/1 หมู่ 3 ถนนราษฎร์บูรณะ แขวงบางปะกอก เขตราษฎร์บูรณะ กรุงเทพมหานคร </t>
  </si>
  <si>
    <t>อุบัติเหตุ(ครั้ง)</t>
  </si>
</sst>
</file>

<file path=xl/styles.xml><?xml version="1.0" encoding="utf-8"?>
<styleSheet xmlns="http://schemas.openxmlformats.org/spreadsheetml/2006/main">
  <numFmts count="21">
    <numFmt numFmtId="6" formatCode="&quot;฿&quot;#,##0;[Red]\-&quot;฿&quot;#,##0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&quot;$&quot;#,##0_);[Red]\(&quot;$&quot;#,##0\)"/>
    <numFmt numFmtId="188" formatCode="&quot;$&quot;#,##0.00_);[Red]\(&quot;$&quot;#,##0.00\)"/>
    <numFmt numFmtId="189" formatCode="_(* #,##0_);_(* \(#,##0\);_(* &quot;-&quot;_);_(@_)"/>
    <numFmt numFmtId="190" formatCode="_(* #,##0.00_);_(* \(#,##0.00\);_(* &quot;-&quot;??_);_(@_)"/>
    <numFmt numFmtId="191" formatCode="#,##0_ ;\-#,##0\ "/>
    <numFmt numFmtId="192" formatCode="0.000"/>
    <numFmt numFmtId="193" formatCode="_-* #,##0_-;\-* #,##0_-;_-* &quot;-&quot;??_-;_-@_-"/>
    <numFmt numFmtId="194" formatCode="_(* #,##0_);_(* \(#,##0\);_(* &quot;-&quot;??_);_(@_)"/>
    <numFmt numFmtId="195" formatCode="#,##0;[Red]#,##0"/>
    <numFmt numFmtId="196" formatCode="#,##0.0"/>
    <numFmt numFmtId="198" formatCode="0."/>
    <numFmt numFmtId="199" formatCode="_-\ #,##0_-;\-\ #,##0_-;_-\ &quot;-&quot;_-;_-@_-"/>
    <numFmt numFmtId="200" formatCode="_-* #,##0_-;\-* #,##0_-;_-* &quot;-&quot;_-;_-_-"/>
    <numFmt numFmtId="201" formatCode="_-* #,##0_-;\-* #,##0_-;_-\ &quot;-&quot;_-;_-@_-"/>
    <numFmt numFmtId="202" formatCode="_##0_-;\-##0_-;_0&quot;-&quot;_-;_-@_-"/>
    <numFmt numFmtId="203" formatCode="\7\-\1\-\4\3"/>
    <numFmt numFmtId="204" formatCode="\1\-\2\-0"/>
  </numFmts>
  <fonts count="133">
    <font>
      <sz val="16"/>
      <name val="DilleniaUPC"/>
      <charset val="222"/>
    </font>
    <font>
      <u/>
      <sz val="10.5"/>
      <color indexed="36"/>
      <name val="Cordia New"/>
      <family val="2"/>
    </font>
    <font>
      <u/>
      <sz val="10.5"/>
      <color indexed="12"/>
      <name val="Cordia New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4"/>
      <name val="Cordia New"/>
      <family val="2"/>
    </font>
    <font>
      <sz val="16"/>
      <name val="DilleniaUPC"/>
      <family val="1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6"/>
      <name val="DilleniaUPC"/>
      <family val="1"/>
    </font>
    <font>
      <sz val="16"/>
      <name val="DilleniaUPC"/>
      <family val="1"/>
    </font>
    <font>
      <sz val="10"/>
      <name val="Arial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4"/>
      <name val="EucrosiaUPC"/>
      <family val="1"/>
      <charset val="222"/>
    </font>
    <font>
      <b/>
      <sz val="12"/>
      <color indexed="9"/>
      <name val="TH SarabunPSK"/>
      <family val="2"/>
    </font>
    <font>
      <sz val="14"/>
      <name val="Cordia New"/>
      <family val="2"/>
    </font>
    <font>
      <u/>
      <sz val="10.5"/>
      <color indexed="36"/>
      <name val="Cordia New"/>
      <family val="2"/>
    </font>
    <font>
      <u/>
      <sz val="10.5"/>
      <color indexed="12"/>
      <name val="Cordia New"/>
      <family val="2"/>
    </font>
    <font>
      <b/>
      <sz val="12"/>
      <color indexed="8"/>
      <name val="TH SarabunPSK"/>
      <family val="2"/>
    </font>
    <font>
      <sz val="16"/>
      <name val="Angsana New"/>
      <family val="1"/>
    </font>
    <font>
      <sz val="10"/>
      <color indexed="8"/>
      <name val="Arial"/>
      <family val="2"/>
    </font>
    <font>
      <sz val="12"/>
      <color indexed="10"/>
      <name val="TH SarabunPSK"/>
      <family val="2"/>
    </font>
    <font>
      <b/>
      <sz val="12"/>
      <color indexed="10"/>
      <name val="TH SarabunPSK"/>
      <family val="2"/>
    </font>
    <font>
      <sz val="12"/>
      <color indexed="8"/>
      <name val="TH SarabunPSK"/>
      <family val="2"/>
    </font>
    <font>
      <sz val="14"/>
      <name val="Cordia New"/>
      <family val="2"/>
    </font>
    <font>
      <sz val="13"/>
      <color indexed="8"/>
      <name val="TH SarabunPSK"/>
      <family val="2"/>
    </font>
    <font>
      <sz val="13.5"/>
      <name val="TH SarabunPSK"/>
      <family val="2"/>
    </font>
    <font>
      <sz val="14"/>
      <name val="Angsana New"/>
      <family val="1"/>
    </font>
    <font>
      <b/>
      <sz val="16"/>
      <color indexed="8"/>
      <name val="TH SarabunPSK"/>
      <family val="2"/>
    </font>
    <font>
      <sz val="12.5"/>
      <color indexed="8"/>
      <name val="TH SarabunPSK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9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b/>
      <sz val="13"/>
      <color indexed="9"/>
      <name val="TH SarabunPSK"/>
      <family val="2"/>
    </font>
    <font>
      <sz val="10"/>
      <name val="TH SarabunPSK"/>
      <family val="2"/>
    </font>
    <font>
      <b/>
      <sz val="14"/>
      <color indexed="8"/>
      <name val="TH SarabunPSK"/>
      <family val="2"/>
    </font>
    <font>
      <sz val="11"/>
      <name val="TH SarabunPSK"/>
      <family val="2"/>
    </font>
    <font>
      <b/>
      <sz val="13"/>
      <color indexed="8"/>
      <name val="TH SarabunPSK"/>
      <family val="2"/>
    </font>
    <font>
      <b/>
      <sz val="12"/>
      <name val="EucrosiaUPC"/>
      <family val="1"/>
      <charset val="222"/>
    </font>
    <font>
      <sz val="16"/>
      <name val="DilleniaUPC"/>
      <family val="1"/>
    </font>
    <font>
      <b/>
      <sz val="14"/>
      <name val="EucrosiaUPC"/>
      <family val="1"/>
      <charset val="222"/>
    </font>
    <font>
      <sz val="16"/>
      <name val="EucrosiaUPC"/>
      <family val="1"/>
      <charset val="222"/>
    </font>
    <font>
      <b/>
      <sz val="11.5"/>
      <name val="EucrosiaUPC"/>
      <family val="1"/>
      <charset val="222"/>
    </font>
    <font>
      <b/>
      <sz val="11"/>
      <name val="TH SarabunPSK"/>
      <family val="2"/>
    </font>
    <font>
      <sz val="11"/>
      <name val="EucrosiaUPC"/>
      <family val="1"/>
      <charset val="222"/>
    </font>
    <font>
      <sz val="12"/>
      <name val="EucrosiaUPC"/>
      <family val="1"/>
      <charset val="222"/>
    </font>
    <font>
      <sz val="14"/>
      <name val="DilleniaUPC"/>
      <family val="1"/>
    </font>
    <font>
      <sz val="16"/>
      <name val="Angsana New"/>
      <family val="1"/>
    </font>
    <font>
      <sz val="11"/>
      <color indexed="8"/>
      <name val="Tahoma"/>
      <family val="2"/>
    </font>
    <font>
      <sz val="11"/>
      <color indexed="8"/>
      <name val="Calibri"/>
      <family val="2"/>
    </font>
    <font>
      <sz val="11"/>
      <color indexed="9"/>
      <name val="Tahoma"/>
      <family val="2"/>
    </font>
    <font>
      <sz val="11"/>
      <color indexed="9"/>
      <name val="Calibri"/>
      <family val="2"/>
    </font>
    <font>
      <b/>
      <sz val="15"/>
      <color indexed="62"/>
      <name val="Calibri"/>
      <family val="2"/>
      <charset val="222"/>
    </font>
    <font>
      <b/>
      <sz val="13"/>
      <color indexed="62"/>
      <name val="Calibri"/>
      <family val="2"/>
      <charset val="222"/>
    </font>
    <font>
      <b/>
      <sz val="11"/>
      <color indexed="62"/>
      <name val="Calibri"/>
      <family val="2"/>
      <charset val="222"/>
    </font>
    <font>
      <b/>
      <sz val="18"/>
      <color indexed="62"/>
      <name val="Cambria"/>
      <family val="2"/>
      <charset val="222"/>
    </font>
    <font>
      <b/>
      <sz val="11"/>
      <color indexed="52"/>
      <name val="Tahoma"/>
      <family val="2"/>
    </font>
    <font>
      <b/>
      <sz val="11"/>
      <color indexed="52"/>
      <name val="Calibri"/>
      <family val="2"/>
    </font>
    <font>
      <sz val="11"/>
      <color indexed="10"/>
      <name val="Tahoma"/>
      <family val="2"/>
    </font>
    <font>
      <sz val="11"/>
      <color indexed="10"/>
      <name val="Calibri"/>
      <family val="2"/>
    </font>
    <font>
      <i/>
      <sz val="11"/>
      <color indexed="23"/>
      <name val="Tahoma"/>
      <family val="2"/>
    </font>
    <font>
      <i/>
      <sz val="11"/>
      <color indexed="23"/>
      <name val="Calibri"/>
      <family val="2"/>
    </font>
    <font>
      <sz val="14"/>
      <name val="CordiaUPC"/>
      <family val="2"/>
      <charset val="222"/>
    </font>
    <font>
      <b/>
      <sz val="18"/>
      <color indexed="56"/>
      <name val="Cambria"/>
      <family val="2"/>
    </font>
    <font>
      <b/>
      <sz val="18"/>
      <color indexed="56"/>
      <name val="Tahoma"/>
      <family val="2"/>
    </font>
    <font>
      <b/>
      <sz val="11"/>
      <color indexed="9"/>
      <name val="Tahoma"/>
      <family val="2"/>
    </font>
    <font>
      <b/>
      <sz val="11"/>
      <color indexed="9"/>
      <name val="Calibri"/>
      <family val="2"/>
    </font>
    <font>
      <sz val="11"/>
      <color indexed="52"/>
      <name val="Tahoma"/>
      <family val="2"/>
    </font>
    <font>
      <sz val="11"/>
      <color indexed="52"/>
      <name val="Calibri"/>
      <family val="2"/>
    </font>
    <font>
      <sz val="11"/>
      <color indexed="17"/>
      <name val="Tahoma"/>
      <family val="2"/>
    </font>
    <font>
      <sz val="11"/>
      <color indexed="17"/>
      <name val="Calibri"/>
      <family val="2"/>
    </font>
    <font>
      <sz val="14"/>
      <name val="CordiaUPC"/>
      <family val="2"/>
    </font>
    <font>
      <sz val="11"/>
      <color indexed="62"/>
      <name val="Tahoma"/>
      <family val="2"/>
    </font>
    <font>
      <sz val="11"/>
      <color indexed="62"/>
      <name val="Calibri"/>
      <family val="2"/>
    </font>
    <font>
      <sz val="11"/>
      <color indexed="60"/>
      <name val="Tahoma"/>
      <family val="2"/>
    </font>
    <font>
      <sz val="11"/>
      <color indexed="60"/>
      <name val="Calibri"/>
      <family val="2"/>
    </font>
    <font>
      <b/>
      <sz val="11"/>
      <color indexed="8"/>
      <name val="Tahoma"/>
      <family val="2"/>
    </font>
    <font>
      <b/>
      <sz val="11"/>
      <color indexed="8"/>
      <name val="Calibri"/>
      <family val="2"/>
    </font>
    <font>
      <sz val="11"/>
      <color indexed="20"/>
      <name val="Tahoma"/>
      <family val="2"/>
    </font>
    <font>
      <sz val="11"/>
      <color indexed="20"/>
      <name val="Calibri"/>
      <family val="2"/>
    </font>
    <font>
      <b/>
      <sz val="11"/>
      <color indexed="63"/>
      <name val="Tahoma"/>
      <family val="2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6"/>
      <name val="Tahoma"/>
      <family val="2"/>
    </font>
    <font>
      <sz val="16"/>
      <name val="AngsanaUPC"/>
      <family val="1"/>
    </font>
    <font>
      <sz val="16"/>
      <name val="TH SarabunIT๙"/>
      <family val="2"/>
    </font>
    <font>
      <b/>
      <sz val="10.5"/>
      <name val="TH SarabunPSK"/>
      <family val="2"/>
    </font>
    <font>
      <sz val="10.5"/>
      <name val="TH SarabunPSK"/>
      <family val="2"/>
    </font>
    <font>
      <sz val="11"/>
      <color indexed="8"/>
      <name val="TH SarabunPSK"/>
      <family val="2"/>
    </font>
    <font>
      <b/>
      <sz val="14"/>
      <color indexed="10"/>
      <name val="TH SarabunPSK"/>
      <family val="2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2"/>
      <color indexed="10"/>
      <name val="TH SarabunPSK"/>
      <family val="2"/>
    </font>
    <font>
      <b/>
      <sz val="12"/>
      <color indexed="10"/>
      <name val="TH SarabunPSK"/>
      <family val="2"/>
    </font>
    <font>
      <b/>
      <sz val="14"/>
      <color indexed="10"/>
      <name val="TH SarabunPSK"/>
      <family val="2"/>
    </font>
    <font>
      <sz val="14"/>
      <color indexed="10"/>
      <name val="TH SarabunPSK"/>
      <family val="2"/>
    </font>
    <font>
      <b/>
      <sz val="13"/>
      <color indexed="10"/>
      <name val="TH SarabunPSK"/>
      <family val="2"/>
    </font>
    <font>
      <sz val="16"/>
      <color indexed="10"/>
      <name val="TH SarabunPSK"/>
      <family val="2"/>
    </font>
    <font>
      <sz val="8"/>
      <name val="DilleniaUPC"/>
      <family val="1"/>
    </font>
    <font>
      <sz val="12"/>
      <name val="Angsana New"/>
      <family val="1"/>
    </font>
    <font>
      <sz val="11"/>
      <color theme="1"/>
      <name val="Tahoma"/>
      <family val="2"/>
      <charset val="222"/>
      <scheme val="minor"/>
    </font>
    <font>
      <sz val="12"/>
      <color theme="1"/>
      <name val="Angsana New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66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75" fillId="2" borderId="0" applyNumberFormat="0" applyBorder="0" applyAlignment="0" applyProtection="0"/>
    <xf numFmtId="0" fontId="76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3" fillId="4" borderId="0" applyNumberFormat="0" applyBorder="0" applyAlignment="0" applyProtection="0"/>
    <xf numFmtId="0" fontId="75" fillId="4" borderId="0" applyNumberFormat="0" applyBorder="0" applyAlignment="0" applyProtection="0"/>
    <xf numFmtId="0" fontId="76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3" fillId="6" borderId="0" applyNumberFormat="0" applyBorder="0" applyAlignment="0" applyProtection="0"/>
    <xf numFmtId="0" fontId="75" fillId="6" borderId="0" applyNumberFormat="0" applyBorder="0" applyAlignment="0" applyProtection="0"/>
    <xf numFmtId="0" fontId="76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3" fillId="8" borderId="0" applyNumberFormat="0" applyBorder="0" applyAlignment="0" applyProtection="0"/>
    <xf numFmtId="0" fontId="75" fillId="8" borderId="0" applyNumberFormat="0" applyBorder="0" applyAlignment="0" applyProtection="0"/>
    <xf numFmtId="0" fontId="76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3" fillId="9" borderId="0" applyNumberFormat="0" applyBorder="0" applyAlignment="0" applyProtection="0"/>
    <xf numFmtId="0" fontId="75" fillId="9" borderId="0" applyNumberFormat="0" applyBorder="0" applyAlignment="0" applyProtection="0"/>
    <xf numFmtId="0" fontId="76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3" fillId="3" borderId="0" applyNumberFormat="0" applyBorder="0" applyAlignment="0" applyProtection="0"/>
    <xf numFmtId="0" fontId="75" fillId="3" borderId="0" applyNumberFormat="0" applyBorder="0" applyAlignment="0" applyProtection="0"/>
    <xf numFmtId="0" fontId="76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75" fillId="10" borderId="0" applyNumberFormat="0" applyBorder="0" applyAlignment="0" applyProtection="0"/>
    <xf numFmtId="0" fontId="76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3" fillId="5" borderId="0" applyNumberFormat="0" applyBorder="0" applyAlignment="0" applyProtection="0"/>
    <xf numFmtId="0" fontId="75" fillId="5" borderId="0" applyNumberFormat="0" applyBorder="0" applyAlignment="0" applyProtection="0"/>
    <xf numFmtId="0" fontId="76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3" fillId="12" borderId="0" applyNumberFormat="0" applyBorder="0" applyAlignment="0" applyProtection="0"/>
    <xf numFmtId="0" fontId="75" fillId="12" borderId="0" applyNumberFormat="0" applyBorder="0" applyAlignment="0" applyProtection="0"/>
    <xf numFmtId="0" fontId="76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3" fillId="8" borderId="0" applyNumberFormat="0" applyBorder="0" applyAlignment="0" applyProtection="0"/>
    <xf numFmtId="0" fontId="75" fillId="8" borderId="0" applyNumberFormat="0" applyBorder="0" applyAlignment="0" applyProtection="0"/>
    <xf numFmtId="0" fontId="76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3" fillId="10" borderId="0" applyNumberFormat="0" applyBorder="0" applyAlignment="0" applyProtection="0"/>
    <xf numFmtId="0" fontId="75" fillId="10" borderId="0" applyNumberFormat="0" applyBorder="0" applyAlignment="0" applyProtection="0"/>
    <xf numFmtId="0" fontId="76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3" fillId="14" borderId="0" applyNumberFormat="0" applyBorder="0" applyAlignment="0" applyProtection="0"/>
    <xf numFmtId="0" fontId="75" fillId="14" borderId="0" applyNumberFormat="0" applyBorder="0" applyAlignment="0" applyProtection="0"/>
    <xf numFmtId="0" fontId="76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4" fillId="5" borderId="0" applyNumberFormat="0" applyBorder="0" applyAlignment="0" applyProtection="0"/>
    <xf numFmtId="0" fontId="77" fillId="5" borderId="0" applyNumberFormat="0" applyBorder="0" applyAlignment="0" applyProtection="0"/>
    <xf numFmtId="0" fontId="78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4" fillId="12" borderId="0" applyNumberFormat="0" applyBorder="0" applyAlignment="0" applyProtection="0"/>
    <xf numFmtId="0" fontId="77" fillId="12" borderId="0" applyNumberFormat="0" applyBorder="0" applyAlignment="0" applyProtection="0"/>
    <xf numFmtId="0" fontId="7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4" fillId="17" borderId="0" applyNumberFormat="0" applyBorder="0" applyAlignment="0" applyProtection="0"/>
    <xf numFmtId="0" fontId="77" fillId="17" borderId="0" applyNumberFormat="0" applyBorder="0" applyAlignment="0" applyProtection="0"/>
    <xf numFmtId="0" fontId="78" fillId="17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4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4" fillId="18" borderId="0" applyNumberFormat="0" applyBorder="0" applyAlignment="0" applyProtection="0"/>
    <xf numFmtId="0" fontId="77" fillId="18" borderId="0" applyNumberFormat="0" applyBorder="0" applyAlignment="0" applyProtection="0"/>
    <xf numFmtId="0" fontId="78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5" fillId="4" borderId="0" applyNumberFormat="0" applyBorder="0" applyAlignment="0" applyProtection="0"/>
    <xf numFmtId="0" fontId="6" fillId="11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7" fillId="25" borderId="2" applyNumberFormat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16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79" fillId="0" borderId="4" applyNumberFormat="0" applyFill="0" applyAlignment="0" applyProtection="0"/>
    <xf numFmtId="0" fontId="79" fillId="0" borderId="4" applyNumberFormat="0" applyFill="0" applyAlignment="0" applyProtection="0"/>
    <xf numFmtId="0" fontId="11" fillId="0" borderId="5" applyNumberFormat="0" applyFill="0" applyAlignment="0" applyProtection="0"/>
    <xf numFmtId="0" fontId="80" fillId="0" borderId="5" applyNumberFormat="0" applyFill="0" applyAlignment="0" applyProtection="0"/>
    <xf numFmtId="0" fontId="80" fillId="0" borderId="5" applyNumberFormat="0" applyFill="0" applyAlignment="0" applyProtection="0"/>
    <xf numFmtId="0" fontId="12" fillId="0" borderId="6" applyNumberFormat="0" applyFill="0" applyAlignment="0" applyProtection="0"/>
    <xf numFmtId="0" fontId="81" fillId="0" borderId="7" applyNumberFormat="0" applyFill="0" applyAlignment="0" applyProtection="0"/>
    <xf numFmtId="0" fontId="8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3" fillId="3" borderId="1" applyNumberFormat="0" applyAlignment="0" applyProtection="0"/>
    <xf numFmtId="0" fontId="13" fillId="13" borderId="1" applyNumberFormat="0" applyAlignment="0" applyProtection="0"/>
    <xf numFmtId="0" fontId="13" fillId="13" borderId="1" applyNumberFormat="0" applyAlignment="0" applyProtection="0"/>
    <xf numFmtId="0" fontId="14" fillId="0" borderId="8" applyNumberFormat="0" applyFill="0" applyAlignment="0" applyProtection="0"/>
    <xf numFmtId="0" fontId="15" fillId="13" borderId="0" applyNumberFormat="0" applyBorder="0" applyAlignment="0" applyProtection="0"/>
    <xf numFmtId="0" fontId="30" fillId="0" borderId="0"/>
    <xf numFmtId="0" fontId="16" fillId="0" borderId="0"/>
    <xf numFmtId="0" fontId="30" fillId="0" borderId="0"/>
    <xf numFmtId="0" fontId="17" fillId="7" borderId="9" applyNumberFormat="0" applyFont="0" applyAlignment="0" applyProtection="0"/>
    <xf numFmtId="0" fontId="16" fillId="7" borderId="9" applyNumberFormat="0" applyFont="0" applyAlignment="0" applyProtection="0"/>
    <xf numFmtId="0" fontId="16" fillId="7" borderId="9" applyNumberFormat="0" applyFont="0" applyAlignment="0" applyProtection="0"/>
    <xf numFmtId="0" fontId="29" fillId="7" borderId="9" applyNumberFormat="0" applyFont="0" applyAlignment="0" applyProtection="0"/>
    <xf numFmtId="0" fontId="17" fillId="7" borderId="9" applyNumberFormat="0" applyFont="0" applyAlignment="0" applyProtection="0"/>
    <xf numFmtId="0" fontId="18" fillId="11" borderId="10" applyNumberFormat="0" applyAlignment="0" applyProtection="0"/>
    <xf numFmtId="0" fontId="18" fillId="24" borderId="10" applyNumberFormat="0" applyAlignment="0" applyProtection="0"/>
    <xf numFmtId="0" fontId="18" fillId="24" borderId="10" applyNumberFormat="0" applyAlignment="0" applyProtection="0"/>
    <xf numFmtId="0" fontId="19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6" fillId="11" borderId="1" applyNumberFormat="0" applyAlignment="0" applyProtection="0"/>
    <xf numFmtId="0" fontId="83" fillId="11" borderId="1" applyNumberFormat="0" applyAlignment="0" applyProtection="0"/>
    <xf numFmtId="0" fontId="84" fillId="11" borderId="1" applyNumberFormat="0" applyAlignment="0" applyProtection="0"/>
    <xf numFmtId="0" fontId="6" fillId="24" borderId="1" applyNumberFormat="0" applyAlignment="0" applyProtection="0"/>
    <xf numFmtId="0" fontId="6" fillId="11" borderId="1" applyNumberFormat="0" applyAlignment="0" applyProtection="0"/>
    <xf numFmtId="0" fontId="83" fillId="11" borderId="1" applyNumberFormat="0" applyAlignment="0" applyProtection="0"/>
    <xf numFmtId="0" fontId="83" fillId="11" borderId="1" applyNumberFormat="0" applyAlignment="0" applyProtection="0"/>
    <xf numFmtId="0" fontId="83" fillId="11" borderId="1" applyNumberFormat="0" applyAlignment="0" applyProtection="0"/>
    <xf numFmtId="0" fontId="83" fillId="11" borderId="1" applyNumberFormat="0" applyAlignment="0" applyProtection="0"/>
    <xf numFmtId="0" fontId="2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43" fontId="29" fillId="0" borderId="0" applyFont="0" applyFill="0" applyBorder="0" applyAlignment="0" applyProtection="0"/>
    <xf numFmtId="43" fontId="122" fillId="0" borderId="0" applyFont="0" applyFill="0" applyBorder="0" applyAlignment="0" applyProtection="0"/>
    <xf numFmtId="43" fontId="121" fillId="0" borderId="0" applyFont="0" applyFill="0" applyBorder="0" applyAlignment="0" applyProtection="0"/>
    <xf numFmtId="190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22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6" fontId="17" fillId="0" borderId="0" applyFont="0" applyFill="0" applyBorder="0" applyAlignment="0" applyProtection="0"/>
    <xf numFmtId="6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6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6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6" fillId="0" borderId="0" applyFont="0" applyFill="0" applyBorder="0" applyAlignment="0" applyProtection="0"/>
    <xf numFmtId="190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190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7" fillId="25" borderId="2" applyNumberFormat="0" applyAlignment="0" applyProtection="0"/>
    <xf numFmtId="0" fontId="92" fillId="25" borderId="2" applyNumberFormat="0" applyAlignment="0" applyProtection="0"/>
    <xf numFmtId="0" fontId="93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92" fillId="25" borderId="2" applyNumberFormat="0" applyAlignment="0" applyProtection="0"/>
    <xf numFmtId="0" fontId="92" fillId="25" borderId="2" applyNumberFormat="0" applyAlignment="0" applyProtection="0"/>
    <xf numFmtId="0" fontId="92" fillId="25" borderId="2" applyNumberFormat="0" applyAlignment="0" applyProtection="0"/>
    <xf numFmtId="0" fontId="92" fillId="25" borderId="2" applyNumberFormat="0" applyAlignment="0" applyProtection="0"/>
    <xf numFmtId="0" fontId="14" fillId="0" borderId="8" applyNumberFormat="0" applyFill="0" applyAlignment="0" applyProtection="0"/>
    <xf numFmtId="0" fontId="94" fillId="0" borderId="8" applyNumberFormat="0" applyFill="0" applyAlignment="0" applyProtection="0"/>
    <xf numFmtId="0" fontId="95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94" fillId="0" borderId="8" applyNumberFormat="0" applyFill="0" applyAlignment="0" applyProtection="0"/>
    <xf numFmtId="0" fontId="94" fillId="0" borderId="8" applyNumberFormat="0" applyFill="0" applyAlignment="0" applyProtection="0"/>
    <xf numFmtId="0" fontId="94" fillId="0" borderId="8" applyNumberFormat="0" applyFill="0" applyAlignment="0" applyProtection="0"/>
    <xf numFmtId="0" fontId="94" fillId="0" borderId="8" applyNumberFormat="0" applyFill="0" applyAlignment="0" applyProtection="0"/>
    <xf numFmtId="0" fontId="9" fillId="6" borderId="0" applyNumberFormat="0" applyBorder="0" applyAlignment="0" applyProtection="0"/>
    <xf numFmtId="0" fontId="96" fillId="6" borderId="0" applyNumberFormat="0" applyBorder="0" applyAlignment="0" applyProtection="0"/>
    <xf numFmtId="0" fontId="97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6" fillId="6" borderId="0" applyNumberFormat="0" applyBorder="0" applyAlignment="0" applyProtection="0"/>
    <xf numFmtId="0" fontId="96" fillId="6" borderId="0" applyNumberFormat="0" applyBorder="0" applyAlignment="0" applyProtection="0"/>
    <xf numFmtId="0" fontId="96" fillId="6" borderId="0" applyNumberFormat="0" applyBorder="0" applyAlignment="0" applyProtection="0"/>
    <xf numFmtId="0" fontId="96" fillId="6" borderId="0" applyNumberFormat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15" fillId="0" borderId="0"/>
    <xf numFmtId="0" fontId="30" fillId="0" borderId="0"/>
    <xf numFmtId="0" fontId="74" fillId="0" borderId="0"/>
    <xf numFmtId="0" fontId="30" fillId="0" borderId="0"/>
    <xf numFmtId="0" fontId="16" fillId="0" borderId="0"/>
    <xf numFmtId="0" fontId="30" fillId="0" borderId="0"/>
    <xf numFmtId="0" fontId="30" fillId="0" borderId="0"/>
    <xf numFmtId="0" fontId="29" fillId="0" borderId="0"/>
    <xf numFmtId="0" fontId="116" fillId="0" borderId="0"/>
    <xf numFmtId="0" fontId="56" fillId="0" borderId="0"/>
    <xf numFmtId="0" fontId="30" fillId="0" borderId="0"/>
    <xf numFmtId="0" fontId="131" fillId="0" borderId="0"/>
    <xf numFmtId="0" fontId="131" fillId="0" borderId="0"/>
    <xf numFmtId="0" fontId="29" fillId="0" borderId="0"/>
    <xf numFmtId="0" fontId="17" fillId="0" borderId="0"/>
    <xf numFmtId="0" fontId="29" fillId="0" borderId="0"/>
    <xf numFmtId="0" fontId="29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6" fillId="0" borderId="0"/>
    <xf numFmtId="0" fontId="66" fillId="0" borderId="0"/>
    <xf numFmtId="0" fontId="29" fillId="0" borderId="0"/>
    <xf numFmtId="0" fontId="17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29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8" fillId="0" borderId="0"/>
    <xf numFmtId="0" fontId="16" fillId="0" borderId="0"/>
    <xf numFmtId="0" fontId="16" fillId="0" borderId="0"/>
    <xf numFmtId="0" fontId="16" fillId="0" borderId="0"/>
    <xf numFmtId="0" fontId="29" fillId="0" borderId="0"/>
    <xf numFmtId="0" fontId="29" fillId="0" borderId="0"/>
    <xf numFmtId="0" fontId="98" fillId="0" borderId="0"/>
    <xf numFmtId="0" fontId="98" fillId="0" borderId="0"/>
    <xf numFmtId="0" fontId="17" fillId="0" borderId="0"/>
    <xf numFmtId="0" fontId="16" fillId="0" borderId="0"/>
    <xf numFmtId="0" fontId="30" fillId="0" borderId="0"/>
    <xf numFmtId="0" fontId="131" fillId="0" borderId="0"/>
    <xf numFmtId="0" fontId="30" fillId="0" borderId="0"/>
    <xf numFmtId="0" fontId="121" fillId="0" borderId="0"/>
    <xf numFmtId="0" fontId="30" fillId="0" borderId="0"/>
    <xf numFmtId="0" fontId="16" fillId="0" borderId="0"/>
    <xf numFmtId="0" fontId="30" fillId="0" borderId="0"/>
    <xf numFmtId="0" fontId="29" fillId="0" borderId="0"/>
    <xf numFmtId="0" fontId="115" fillId="0" borderId="0"/>
    <xf numFmtId="0" fontId="115" fillId="0" borderId="0"/>
    <xf numFmtId="0" fontId="39" fillId="0" borderId="0"/>
    <xf numFmtId="0" fontId="16" fillId="0" borderId="0"/>
    <xf numFmtId="0" fontId="48" fillId="0" borderId="0"/>
    <xf numFmtId="0" fontId="28" fillId="0" borderId="0"/>
    <xf numFmtId="0" fontId="29" fillId="0" borderId="0"/>
    <xf numFmtId="0" fontId="29" fillId="0" borderId="0"/>
    <xf numFmtId="0" fontId="39" fillId="0" borderId="0"/>
    <xf numFmtId="0" fontId="16" fillId="0" borderId="0"/>
    <xf numFmtId="0" fontId="16" fillId="0" borderId="0" applyFont="0" applyBorder="0"/>
    <xf numFmtId="0" fontId="1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16" fillId="0" borderId="0"/>
    <xf numFmtId="0" fontId="66" fillId="0" borderId="0"/>
    <xf numFmtId="0" fontId="29" fillId="0" borderId="0"/>
    <xf numFmtId="0" fontId="29" fillId="0" borderId="0"/>
    <xf numFmtId="0" fontId="28" fillId="0" borderId="0"/>
    <xf numFmtId="0" fontId="17" fillId="0" borderId="0"/>
    <xf numFmtId="0" fontId="29" fillId="0" borderId="0"/>
    <xf numFmtId="0" fontId="39" fillId="0" borderId="0"/>
    <xf numFmtId="0" fontId="48" fillId="0" borderId="0"/>
    <xf numFmtId="0" fontId="16" fillId="0" borderId="0"/>
    <xf numFmtId="0" fontId="56" fillId="0" borderId="0"/>
    <xf numFmtId="0" fontId="16" fillId="0" borderId="0"/>
    <xf numFmtId="0" fontId="39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44" fillId="0" borderId="0"/>
    <xf numFmtId="0" fontId="55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16" fillId="0" borderId="0"/>
    <xf numFmtId="0" fontId="43" fillId="0" borderId="0"/>
    <xf numFmtId="0" fontId="29" fillId="0" borderId="0"/>
    <xf numFmtId="0" fontId="51" fillId="0" borderId="0"/>
    <xf numFmtId="0" fontId="56" fillId="0" borderId="0"/>
    <xf numFmtId="0" fontId="30" fillId="0" borderId="0"/>
    <xf numFmtId="0" fontId="30" fillId="0" borderId="0"/>
    <xf numFmtId="0" fontId="30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3" fillId="3" borderId="1" applyNumberFormat="0" applyAlignment="0" applyProtection="0"/>
    <xf numFmtId="0" fontId="99" fillId="3" borderId="1" applyNumberFormat="0" applyAlignment="0" applyProtection="0"/>
    <xf numFmtId="0" fontId="100" fillId="3" borderId="1" applyNumberFormat="0" applyAlignment="0" applyProtection="0"/>
    <xf numFmtId="0" fontId="13" fillId="13" borderId="1" applyNumberFormat="0" applyAlignment="0" applyProtection="0"/>
    <xf numFmtId="0" fontId="13" fillId="3" borderId="1" applyNumberFormat="0" applyAlignment="0" applyProtection="0"/>
    <xf numFmtId="0" fontId="99" fillId="3" borderId="1" applyNumberFormat="0" applyAlignment="0" applyProtection="0"/>
    <xf numFmtId="0" fontId="99" fillId="3" borderId="1" applyNumberFormat="0" applyAlignment="0" applyProtection="0"/>
    <xf numFmtId="0" fontId="99" fillId="3" borderId="1" applyNumberFormat="0" applyAlignment="0" applyProtection="0"/>
    <xf numFmtId="0" fontId="99" fillId="3" borderId="1" applyNumberFormat="0" applyAlignment="0" applyProtection="0"/>
    <xf numFmtId="0" fontId="15" fillId="13" borderId="0" applyNumberFormat="0" applyBorder="0" applyAlignment="0" applyProtection="0"/>
    <xf numFmtId="0" fontId="101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1" fillId="13" borderId="0" applyNumberFormat="0" applyBorder="0" applyAlignment="0" applyProtection="0"/>
    <xf numFmtId="0" fontId="101" fillId="13" borderId="0" applyNumberFormat="0" applyBorder="0" applyAlignment="0" applyProtection="0"/>
    <xf numFmtId="0" fontId="101" fillId="13" borderId="0" applyNumberFormat="0" applyBorder="0" applyAlignment="0" applyProtection="0"/>
    <xf numFmtId="0" fontId="101" fillId="13" borderId="0" applyNumberFormat="0" applyBorder="0" applyAlignment="0" applyProtection="0"/>
    <xf numFmtId="9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0" fillId="0" borderId="11" applyNumberFormat="0" applyFill="0" applyAlignment="0" applyProtection="0"/>
    <xf numFmtId="0" fontId="103" fillId="0" borderId="11" applyNumberFormat="0" applyFill="0" applyAlignment="0" applyProtection="0"/>
    <xf numFmtId="0" fontId="104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11" applyNumberFormat="0" applyFill="0" applyAlignment="0" applyProtection="0"/>
    <xf numFmtId="0" fontId="103" fillId="0" borderId="11" applyNumberFormat="0" applyFill="0" applyAlignment="0" applyProtection="0"/>
    <xf numFmtId="0" fontId="103" fillId="0" borderId="11" applyNumberFormat="0" applyFill="0" applyAlignment="0" applyProtection="0"/>
    <xf numFmtId="0" fontId="103" fillId="0" borderId="11" applyNumberFormat="0" applyFill="0" applyAlignment="0" applyProtection="0"/>
    <xf numFmtId="0" fontId="103" fillId="0" borderId="11" applyNumberFormat="0" applyFill="0" applyAlignment="0" applyProtection="0"/>
    <xf numFmtId="0" fontId="5" fillId="4" borderId="0" applyNumberFormat="0" applyBorder="0" applyAlignment="0" applyProtection="0"/>
    <xf numFmtId="0" fontId="105" fillId="4" borderId="0" applyNumberFormat="0" applyBorder="0" applyAlignment="0" applyProtection="0"/>
    <xf numFmtId="0" fontId="10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4" fillId="19" borderId="0" applyNumberFormat="0" applyBorder="0" applyAlignment="0" applyProtection="0"/>
    <xf numFmtId="0" fontId="77" fillId="19" borderId="0" applyNumberFormat="0" applyBorder="0" applyAlignment="0" applyProtection="0"/>
    <xf numFmtId="0" fontId="78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4" fillId="20" borderId="0" applyNumberFormat="0" applyBorder="0" applyAlignment="0" applyProtection="0"/>
    <xf numFmtId="0" fontId="77" fillId="20" borderId="0" applyNumberFormat="0" applyBorder="0" applyAlignment="0" applyProtection="0"/>
    <xf numFmtId="0" fontId="78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4" fillId="21" borderId="0" applyNumberFormat="0" applyBorder="0" applyAlignment="0" applyProtection="0"/>
    <xf numFmtId="0" fontId="77" fillId="21" borderId="0" applyNumberFormat="0" applyBorder="0" applyAlignment="0" applyProtection="0"/>
    <xf numFmtId="0" fontId="78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4" fillId="17" borderId="0" applyNumberFormat="0" applyBorder="0" applyAlignment="0" applyProtection="0"/>
    <xf numFmtId="0" fontId="77" fillId="17" borderId="0" applyNumberFormat="0" applyBorder="0" applyAlignment="0" applyProtection="0"/>
    <xf numFmtId="0" fontId="78" fillId="17" borderId="0" applyNumberFormat="0" applyBorder="0" applyAlignment="0" applyProtection="0"/>
    <xf numFmtId="0" fontId="4" fillId="22" borderId="0" applyNumberFormat="0" applyBorder="0" applyAlignment="0" applyProtection="0"/>
    <xf numFmtId="0" fontId="4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4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4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18" fillId="11" borderId="10" applyNumberFormat="0" applyAlignment="0" applyProtection="0"/>
    <xf numFmtId="0" fontId="107" fillId="11" borderId="10" applyNumberFormat="0" applyAlignment="0" applyProtection="0"/>
    <xf numFmtId="0" fontId="108" fillId="11" borderId="10" applyNumberFormat="0" applyAlignment="0" applyProtection="0"/>
    <xf numFmtId="0" fontId="18" fillId="24" borderId="10" applyNumberFormat="0" applyAlignment="0" applyProtection="0"/>
    <xf numFmtId="0" fontId="18" fillId="11" borderId="10" applyNumberFormat="0" applyAlignment="0" applyProtection="0"/>
    <xf numFmtId="0" fontId="107" fillId="11" borderId="10" applyNumberFormat="0" applyAlignment="0" applyProtection="0"/>
    <xf numFmtId="0" fontId="107" fillId="11" borderId="10" applyNumberFormat="0" applyAlignment="0" applyProtection="0"/>
    <xf numFmtId="0" fontId="107" fillId="11" borderId="10" applyNumberFormat="0" applyAlignment="0" applyProtection="0"/>
    <xf numFmtId="0" fontId="107" fillId="11" borderId="10" applyNumberFormat="0" applyAlignment="0" applyProtection="0"/>
    <xf numFmtId="0" fontId="16" fillId="7" borderId="9" applyNumberFormat="0" applyFont="0" applyAlignment="0" applyProtection="0"/>
    <xf numFmtId="0" fontId="17" fillId="7" borderId="9" applyNumberFormat="0" applyFont="0" applyAlignment="0" applyProtection="0"/>
    <xf numFmtId="0" fontId="17" fillId="7" borderId="9" applyNumberFormat="0" applyFont="0" applyAlignment="0" applyProtection="0"/>
    <xf numFmtId="0" fontId="17" fillId="7" borderId="9" applyNumberFormat="0" applyFont="0" applyAlignment="0" applyProtection="0"/>
    <xf numFmtId="0" fontId="16" fillId="7" borderId="9" applyNumberFormat="0" applyFont="0" applyAlignment="0" applyProtection="0"/>
    <xf numFmtId="0" fontId="17" fillId="7" borderId="9" applyNumberFormat="0" applyFont="0" applyAlignment="0" applyProtection="0"/>
    <xf numFmtId="0" fontId="17" fillId="7" borderId="9" applyNumberFormat="0" applyFont="0" applyAlignment="0" applyProtection="0"/>
    <xf numFmtId="0" fontId="17" fillId="7" borderId="9" applyNumberFormat="0" applyFont="0" applyAlignment="0" applyProtection="0"/>
    <xf numFmtId="0" fontId="17" fillId="7" borderId="9" applyNumberFormat="0" applyFont="0" applyAlignment="0" applyProtection="0"/>
    <xf numFmtId="0" fontId="17" fillId="7" borderId="9" applyNumberFormat="0" applyFont="0" applyAlignment="0" applyProtection="0"/>
    <xf numFmtId="0" fontId="17" fillId="7" borderId="9" applyNumberFormat="0" applyFont="0" applyAlignment="0" applyProtection="0"/>
    <xf numFmtId="0" fontId="10" fillId="0" borderId="3" applyNumberFormat="0" applyFill="0" applyAlignment="0" applyProtection="0"/>
    <xf numFmtId="0" fontId="109" fillId="0" borderId="3" applyNumberFormat="0" applyFill="0" applyAlignment="0" applyProtection="0"/>
    <xf numFmtId="0" fontId="79" fillId="0" borderId="4" applyNumberFormat="0" applyFill="0" applyAlignment="0" applyProtection="0"/>
    <xf numFmtId="0" fontId="10" fillId="0" borderId="3" applyNumberFormat="0" applyFill="0" applyAlignment="0" applyProtection="0"/>
    <xf numFmtId="0" fontId="110" fillId="0" borderId="3" applyNumberFormat="0" applyFill="0" applyAlignment="0" applyProtection="0"/>
    <xf numFmtId="0" fontId="11" fillId="0" borderId="5" applyNumberFormat="0" applyFill="0" applyAlignment="0" applyProtection="0"/>
    <xf numFmtId="0" fontId="111" fillId="0" borderId="5" applyNumberFormat="0" applyFill="0" applyAlignment="0" applyProtection="0"/>
    <xf numFmtId="0" fontId="112" fillId="0" borderId="5" applyNumberFormat="0" applyFill="0" applyAlignment="0" applyProtection="0"/>
    <xf numFmtId="0" fontId="80" fillId="0" borderId="5" applyNumberFormat="0" applyFill="0" applyAlignment="0" applyProtection="0"/>
    <xf numFmtId="0" fontId="11" fillId="0" borderId="5" applyNumberFormat="0" applyFill="0" applyAlignment="0" applyProtection="0"/>
    <xf numFmtId="0" fontId="111" fillId="0" borderId="5" applyNumberFormat="0" applyFill="0" applyAlignment="0" applyProtection="0"/>
    <xf numFmtId="0" fontId="111" fillId="0" borderId="5" applyNumberFormat="0" applyFill="0" applyAlignment="0" applyProtection="0"/>
    <xf numFmtId="0" fontId="111" fillId="0" borderId="5" applyNumberFormat="0" applyFill="0" applyAlignment="0" applyProtection="0"/>
    <xf numFmtId="0" fontId="111" fillId="0" borderId="5" applyNumberFormat="0" applyFill="0" applyAlignment="0" applyProtection="0"/>
    <xf numFmtId="0" fontId="12" fillId="0" borderId="6" applyNumberFormat="0" applyFill="0" applyAlignment="0" applyProtection="0"/>
    <xf numFmtId="0" fontId="113" fillId="0" borderId="6" applyNumberFormat="0" applyFill="0" applyAlignment="0" applyProtection="0"/>
    <xf numFmtId="0" fontId="81" fillId="0" borderId="7" applyNumberFormat="0" applyFill="0" applyAlignment="0" applyProtection="0"/>
    <xf numFmtId="0" fontId="12" fillId="0" borderId="6" applyNumberFormat="0" applyFill="0" applyAlignment="0" applyProtection="0"/>
    <xf numFmtId="0" fontId="114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4" fillId="0" borderId="0" applyNumberFormat="0" applyFill="0" applyBorder="0" applyAlignment="0" applyProtection="0"/>
  </cellStyleXfs>
  <cellXfs count="1178">
    <xf numFmtId="0" fontId="0" fillId="0" borderId="0" xfId="0"/>
    <xf numFmtId="0" fontId="22" fillId="0" borderId="0" xfId="0" applyFont="1" applyAlignment="1">
      <alignment vertical="center"/>
    </xf>
    <xf numFmtId="0" fontId="25" fillId="0" borderId="13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7" fillId="0" borderId="0" xfId="516" applyFont="1" applyAlignment="1">
      <alignment horizontal="right"/>
    </xf>
    <xf numFmtId="0" fontId="27" fillId="0" borderId="0" xfId="516" applyFont="1"/>
    <xf numFmtId="3" fontId="25" fillId="0" borderId="20" xfId="309" applyNumberFormat="1" applyFont="1" applyBorder="1" applyAlignment="1">
      <alignment horizontal="right" vertical="center"/>
    </xf>
    <xf numFmtId="3" fontId="25" fillId="0" borderId="21" xfId="309" applyNumberFormat="1" applyFont="1" applyBorder="1" applyAlignment="1">
      <alignment horizontal="right" vertical="center"/>
    </xf>
    <xf numFmtId="3" fontId="25" fillId="0" borderId="21" xfId="420" applyNumberFormat="1" applyFont="1" applyBorder="1" applyAlignment="1">
      <alignment horizontal="right" vertical="center"/>
    </xf>
    <xf numFmtId="3" fontId="25" fillId="0" borderId="19" xfId="420" applyNumberFormat="1" applyFont="1" applyBorder="1" applyAlignment="1">
      <alignment horizontal="right" vertical="center"/>
    </xf>
    <xf numFmtId="0" fontId="27" fillId="0" borderId="0" xfId="516" applyFont="1" applyAlignment="1">
      <alignment vertical="center"/>
    </xf>
    <xf numFmtId="0" fontId="24" fillId="0" borderId="0" xfId="516" applyFont="1" applyAlignment="1">
      <alignment vertical="center"/>
    </xf>
    <xf numFmtId="0" fontId="24" fillId="0" borderId="0" xfId="516" applyFont="1" applyBorder="1" applyAlignment="1">
      <alignment vertical="center"/>
    </xf>
    <xf numFmtId="0" fontId="26" fillId="0" borderId="0" xfId="516" applyFont="1" applyBorder="1" applyAlignment="1">
      <alignment vertical="center"/>
    </xf>
    <xf numFmtId="0" fontId="33" fillId="0" borderId="0" xfId="516" applyFont="1" applyAlignment="1">
      <alignment vertical="center"/>
    </xf>
    <xf numFmtId="0" fontId="27" fillId="0" borderId="0" xfId="516" applyFont="1" applyAlignment="1">
      <alignment horizontal="right" vertical="center"/>
    </xf>
    <xf numFmtId="0" fontId="25" fillId="0" borderId="24" xfId="516" applyFont="1" applyBorder="1" applyAlignment="1">
      <alignment horizontal="center" vertical="distributed" textRotation="90"/>
    </xf>
    <xf numFmtId="0" fontId="27" fillId="0" borderId="0" xfId="516" applyFont="1" applyAlignment="1">
      <alignment horizontal="center"/>
    </xf>
    <xf numFmtId="1" fontId="26" fillId="0" borderId="23" xfId="516" applyNumberFormat="1" applyFont="1" applyBorder="1" applyAlignment="1">
      <alignment horizontal="center" vertical="center"/>
    </xf>
    <xf numFmtId="3" fontId="24" fillId="0" borderId="23" xfId="420" applyNumberFormat="1" applyFont="1" applyBorder="1" applyAlignment="1">
      <alignment horizontal="right" vertical="center"/>
    </xf>
    <xf numFmtId="3" fontId="24" fillId="0" borderId="16" xfId="420" applyNumberFormat="1" applyFont="1" applyBorder="1" applyAlignment="1">
      <alignment horizontal="right" vertical="center"/>
    </xf>
    <xf numFmtId="3" fontId="24" fillId="0" borderId="16" xfId="420" applyNumberFormat="1" applyFont="1" applyBorder="1" applyAlignment="1">
      <alignment horizontal="center" vertical="center"/>
    </xf>
    <xf numFmtId="3" fontId="24" fillId="0" borderId="24" xfId="420" applyNumberFormat="1" applyFont="1" applyBorder="1" applyAlignment="1">
      <alignment horizontal="center" vertical="center"/>
    </xf>
    <xf numFmtId="3" fontId="24" fillId="0" borderId="23" xfId="420" applyNumberFormat="1" applyFont="1" applyBorder="1" applyAlignment="1">
      <alignment horizontal="center" vertical="center"/>
    </xf>
    <xf numFmtId="1" fontId="26" fillId="0" borderId="22" xfId="516" applyNumberFormat="1" applyFont="1" applyBorder="1" applyAlignment="1">
      <alignment horizontal="center" vertical="center"/>
    </xf>
    <xf numFmtId="3" fontId="24" fillId="0" borderId="22" xfId="420" applyNumberFormat="1" applyFont="1" applyBorder="1" applyAlignment="1">
      <alignment horizontal="right" vertical="center"/>
    </xf>
    <xf numFmtId="3" fontId="24" fillId="0" borderId="0" xfId="420" applyNumberFormat="1" applyFont="1" applyBorder="1" applyAlignment="1">
      <alignment horizontal="right" vertical="center"/>
    </xf>
    <xf numFmtId="3" fontId="24" fillId="0" borderId="0" xfId="420" applyNumberFormat="1" applyFont="1" applyBorder="1" applyAlignment="1">
      <alignment horizontal="center" vertical="center"/>
    </xf>
    <xf numFmtId="3" fontId="24" fillId="0" borderId="25" xfId="420" applyNumberFormat="1" applyFont="1" applyBorder="1" applyAlignment="1">
      <alignment horizontal="center" vertical="center"/>
    </xf>
    <xf numFmtId="3" fontId="24" fillId="0" borderId="22" xfId="420" applyNumberFormat="1" applyFont="1" applyBorder="1" applyAlignment="1">
      <alignment horizontal="center" vertical="center"/>
    </xf>
    <xf numFmtId="3" fontId="24" fillId="0" borderId="22" xfId="516" applyNumberFormat="1" applyFont="1" applyBorder="1" applyAlignment="1">
      <alignment horizontal="right" vertical="center"/>
    </xf>
    <xf numFmtId="3" fontId="24" fillId="0" borderId="0" xfId="516" applyNumberFormat="1" applyFont="1" applyBorder="1" applyAlignment="1">
      <alignment horizontal="right" vertical="center"/>
    </xf>
    <xf numFmtId="3" fontId="24" fillId="0" borderId="25" xfId="516" applyNumberFormat="1" applyFont="1" applyBorder="1" applyAlignment="1">
      <alignment horizontal="center" vertical="center"/>
    </xf>
    <xf numFmtId="1" fontId="26" fillId="0" borderId="21" xfId="516" applyNumberFormat="1" applyFont="1" applyBorder="1" applyAlignment="1">
      <alignment horizontal="center" vertical="center"/>
    </xf>
    <xf numFmtId="0" fontId="34" fillId="0" borderId="0" xfId="516" applyFont="1" applyAlignment="1">
      <alignment horizontal="center"/>
    </xf>
    <xf numFmtId="0" fontId="34" fillId="0" borderId="0" xfId="516" applyNumberFormat="1" applyFont="1" applyAlignment="1">
      <alignment horizontal="center"/>
    </xf>
    <xf numFmtId="0" fontId="27" fillId="0" borderId="0" xfId="516" applyFont="1" applyAlignment="1">
      <alignment horizontal="center" vertical="center"/>
    </xf>
    <xf numFmtId="0" fontId="27" fillId="0" borderId="0" xfId="516" applyFont="1" applyBorder="1" applyAlignment="1">
      <alignment vertical="center"/>
    </xf>
    <xf numFmtId="0" fontId="26" fillId="0" borderId="0" xfId="516" applyFont="1" applyAlignment="1">
      <alignment vertical="center"/>
    </xf>
    <xf numFmtId="194" fontId="27" fillId="0" borderId="0" xfId="516" applyNumberFormat="1" applyFont="1" applyAlignment="1">
      <alignment horizontal="right" vertical="center"/>
    </xf>
    <xf numFmtId="194" fontId="27" fillId="0" borderId="0" xfId="516" applyNumberFormat="1" applyFont="1" applyAlignment="1">
      <alignment horizontal="center" vertical="center"/>
    </xf>
    <xf numFmtId="0" fontId="27" fillId="0" borderId="0" xfId="516" applyNumberFormat="1" applyFont="1" applyAlignment="1">
      <alignment horizontal="center" vertical="center"/>
    </xf>
    <xf numFmtId="0" fontId="27" fillId="0" borderId="25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27" fillId="0" borderId="26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27" fillId="0" borderId="0" xfId="524" applyFont="1" applyBorder="1" applyAlignment="1">
      <alignment vertical="center"/>
    </xf>
    <xf numFmtId="0" fontId="25" fillId="0" borderId="0" xfId="524" applyFont="1" applyBorder="1" applyAlignment="1">
      <alignment vertical="center"/>
    </xf>
    <xf numFmtId="0" fontId="36" fillId="0" borderId="0" xfId="524" applyFont="1" applyBorder="1" applyAlignment="1">
      <alignment vertical="center"/>
    </xf>
    <xf numFmtId="0" fontId="36" fillId="0" borderId="0" xfId="524" applyFont="1" applyBorder="1" applyAlignment="1">
      <alignment horizontal="left" vertical="center"/>
    </xf>
    <xf numFmtId="0" fontId="33" fillId="0" borderId="0" xfId="506" applyFont="1" applyBorder="1" applyAlignment="1">
      <alignment vertical="center"/>
    </xf>
    <xf numFmtId="0" fontId="22" fillId="0" borderId="0" xfId="499" applyFont="1"/>
    <xf numFmtId="0" fontId="25" fillId="26" borderId="13" xfId="499" applyFont="1" applyFill="1" applyBorder="1" applyAlignment="1" applyProtection="1">
      <alignment horizontal="center" vertical="center"/>
    </xf>
    <xf numFmtId="0" fontId="24" fillId="0" borderId="25" xfId="499" applyFont="1" applyBorder="1" applyAlignment="1" applyProtection="1">
      <alignment horizontal="left" vertical="center"/>
    </xf>
    <xf numFmtId="3" fontId="24" fillId="0" borderId="23" xfId="319" applyNumberFormat="1" applyFont="1" applyBorder="1" applyAlignment="1" applyProtection="1">
      <alignment horizontal="right" vertical="justify"/>
    </xf>
    <xf numFmtId="3" fontId="24" fillId="0" borderId="22" xfId="319" applyNumberFormat="1" applyFont="1" applyBorder="1" applyAlignment="1" applyProtection="1">
      <alignment horizontal="right" vertical="justify"/>
    </xf>
    <xf numFmtId="0" fontId="26" fillId="26" borderId="13" xfId="499" applyFont="1" applyFill="1" applyBorder="1" applyAlignment="1" applyProtection="1">
      <alignment horizontal="center" vertical="center"/>
    </xf>
    <xf numFmtId="3" fontId="26" fillId="0" borderId="20" xfId="319" applyNumberFormat="1" applyFont="1" applyBorder="1" applyAlignment="1">
      <alignment horizontal="right" vertical="justify"/>
    </xf>
    <xf numFmtId="0" fontId="22" fillId="0" borderId="0" xfId="499" applyFont="1" applyBorder="1"/>
    <xf numFmtId="0" fontId="26" fillId="0" borderId="0" xfId="499" applyFont="1"/>
    <xf numFmtId="4" fontId="26" fillId="0" borderId="0" xfId="499" applyNumberFormat="1" applyFont="1"/>
    <xf numFmtId="0" fontId="23" fillId="0" borderId="0" xfId="499" applyFont="1"/>
    <xf numFmtId="0" fontId="38" fillId="0" borderId="0" xfId="499" applyFont="1"/>
    <xf numFmtId="49" fontId="27" fillId="0" borderId="18" xfId="454" applyNumberFormat="1" applyFont="1" applyBorder="1" applyAlignment="1">
      <alignment horizontal="left"/>
    </xf>
    <xf numFmtId="49" fontId="27" fillId="0" borderId="17" xfId="454" applyNumberFormat="1" applyFont="1" applyBorder="1" applyAlignment="1">
      <alignment horizontal="left"/>
    </xf>
    <xf numFmtId="0" fontId="24" fillId="0" borderId="0" xfId="520" applyFont="1" applyFill="1" applyAlignment="1">
      <alignment vertical="center"/>
    </xf>
    <xf numFmtId="0" fontId="26" fillId="0" borderId="0" xfId="520" applyFont="1" applyFill="1" applyAlignment="1">
      <alignment horizontal="center" vertical="center"/>
    </xf>
    <xf numFmtId="3" fontId="26" fillId="0" borderId="25" xfId="512" applyNumberFormat="1" applyFont="1" applyFill="1" applyBorder="1" applyAlignment="1">
      <alignment horizontal="center" vertical="center"/>
    </xf>
    <xf numFmtId="199" fontId="26" fillId="0" borderId="17" xfId="520" applyNumberFormat="1" applyFont="1" applyFill="1" applyBorder="1" applyAlignment="1">
      <alignment horizontal="center" vertical="center"/>
    </xf>
    <xf numFmtId="0" fontId="26" fillId="0" borderId="29" xfId="512" applyFont="1" applyFill="1" applyBorder="1" applyAlignment="1">
      <alignment vertical="center"/>
    </xf>
    <xf numFmtId="3" fontId="26" fillId="0" borderId="28" xfId="520" applyNumberFormat="1" applyFont="1" applyFill="1" applyBorder="1" applyAlignment="1">
      <alignment horizontal="right" vertical="center" indent="2"/>
    </xf>
    <xf numFmtId="0" fontId="26" fillId="0" borderId="0" xfId="520" applyFont="1" applyFill="1" applyAlignment="1">
      <alignment vertical="center"/>
    </xf>
    <xf numFmtId="0" fontId="24" fillId="0" borderId="30" xfId="512" applyFont="1" applyFill="1" applyBorder="1" applyAlignment="1">
      <alignment vertical="center"/>
    </xf>
    <xf numFmtId="0" fontId="24" fillId="0" borderId="31" xfId="512" applyFont="1" applyFill="1" applyBorder="1" applyAlignment="1">
      <alignment vertical="center"/>
    </xf>
    <xf numFmtId="0" fontId="24" fillId="0" borderId="34" xfId="512" applyFont="1" applyFill="1" applyBorder="1" applyAlignment="1">
      <alignment vertical="center"/>
    </xf>
    <xf numFmtId="0" fontId="24" fillId="0" borderId="39" xfId="512" applyFont="1" applyFill="1" applyBorder="1" applyAlignment="1">
      <alignment vertical="center"/>
    </xf>
    <xf numFmtId="0" fontId="26" fillId="0" borderId="40" xfId="512" applyFont="1" applyFill="1" applyBorder="1" applyAlignment="1">
      <alignment vertical="center"/>
    </xf>
    <xf numFmtId="0" fontId="24" fillId="0" borderId="41" xfId="512" applyFont="1" applyFill="1" applyBorder="1" applyAlignment="1">
      <alignment vertical="center"/>
    </xf>
    <xf numFmtId="0" fontId="45" fillId="0" borderId="0" xfId="520" applyFont="1" applyFill="1" applyAlignment="1">
      <alignment vertical="center"/>
    </xf>
    <xf numFmtId="0" fontId="26" fillId="0" borderId="43" xfId="512" applyFont="1" applyFill="1" applyBorder="1" applyAlignment="1">
      <alignment vertical="center"/>
    </xf>
    <xf numFmtId="0" fontId="24" fillId="0" borderId="32" xfId="512" applyFont="1" applyFill="1" applyBorder="1" applyAlignment="1">
      <alignment vertical="center"/>
    </xf>
    <xf numFmtId="0" fontId="24" fillId="0" borderId="35" xfId="512" applyFont="1" applyFill="1" applyBorder="1" applyAlignment="1">
      <alignment vertical="center"/>
    </xf>
    <xf numFmtId="0" fontId="24" fillId="0" borderId="37" xfId="512" applyFont="1" applyFill="1" applyBorder="1" applyAlignment="1">
      <alignment vertical="center"/>
    </xf>
    <xf numFmtId="0" fontId="26" fillId="0" borderId="44" xfId="512" applyFont="1" applyFill="1" applyBorder="1" applyAlignment="1">
      <alignment vertical="center"/>
    </xf>
    <xf numFmtId="0" fontId="26" fillId="0" borderId="0" xfId="520" applyFont="1" applyFill="1" applyBorder="1" applyAlignment="1">
      <alignment vertical="center"/>
    </xf>
    <xf numFmtId="0" fontId="24" fillId="0" borderId="32" xfId="520" applyFont="1" applyFill="1" applyBorder="1" applyAlignment="1">
      <alignment vertical="center"/>
    </xf>
    <xf numFmtId="0" fontId="24" fillId="0" borderId="45" xfId="512" applyFont="1" applyFill="1" applyBorder="1" applyAlignment="1">
      <alignment vertical="center"/>
    </xf>
    <xf numFmtId="3" fontId="45" fillId="0" borderId="0" xfId="520" applyNumberFormat="1" applyFont="1" applyFill="1" applyAlignment="1">
      <alignment horizontal="right" vertical="center" indent="2"/>
    </xf>
    <xf numFmtId="199" fontId="45" fillId="0" borderId="0" xfId="520" applyNumberFormat="1" applyFont="1" applyFill="1" applyAlignment="1">
      <alignment horizontal="right" vertical="center" indent="5"/>
    </xf>
    <xf numFmtId="3" fontId="46" fillId="0" borderId="0" xfId="520" applyNumberFormat="1" applyFont="1" applyFill="1" applyAlignment="1">
      <alignment horizontal="right" vertical="center" indent="2"/>
    </xf>
    <xf numFmtId="199" fontId="46" fillId="0" borderId="0" xfId="520" applyNumberFormat="1" applyFont="1" applyFill="1" applyAlignment="1">
      <alignment horizontal="right" vertical="center" indent="5"/>
    </xf>
    <xf numFmtId="0" fontId="27" fillId="0" borderId="0" xfId="504" applyFont="1"/>
    <xf numFmtId="0" fontId="36" fillId="0" borderId="0" xfId="504" applyFont="1"/>
    <xf numFmtId="0" fontId="24" fillId="0" borderId="25" xfId="504" applyFont="1" applyBorder="1" applyAlignment="1">
      <alignment vertical="center"/>
    </xf>
    <xf numFmtId="3" fontId="24" fillId="0" borderId="23" xfId="331" applyNumberFormat="1" applyFont="1" applyBorder="1" applyAlignment="1">
      <alignment vertical="center"/>
    </xf>
    <xf numFmtId="4" fontId="24" fillId="0" borderId="23" xfId="331" applyNumberFormat="1" applyFont="1" applyBorder="1" applyAlignment="1">
      <alignment vertical="center"/>
    </xf>
    <xf numFmtId="0" fontId="24" fillId="0" borderId="25" xfId="504" applyFont="1" applyBorder="1" applyAlignment="1" applyProtection="1">
      <alignment horizontal="left" vertical="center"/>
    </xf>
    <xf numFmtId="3" fontId="24" fillId="0" borderId="22" xfId="504" applyNumberFormat="1" applyFont="1" applyBorder="1" applyAlignment="1">
      <alignment vertical="center"/>
    </xf>
    <xf numFmtId="4" fontId="24" fillId="0" borderId="22" xfId="331" applyNumberFormat="1" applyFont="1" applyBorder="1" applyAlignment="1">
      <alignment vertical="center"/>
    </xf>
    <xf numFmtId="3" fontId="24" fillId="0" borderId="22" xfId="504" applyNumberFormat="1" applyFont="1" applyFill="1" applyBorder="1" applyAlignment="1">
      <alignment vertical="center"/>
    </xf>
    <xf numFmtId="4" fontId="24" fillId="0" borderId="22" xfId="331" applyNumberFormat="1" applyFont="1" applyFill="1" applyBorder="1" applyAlignment="1">
      <alignment vertical="center"/>
    </xf>
    <xf numFmtId="3" fontId="24" fillId="0" borderId="22" xfId="331" applyNumberFormat="1" applyFont="1" applyFill="1" applyBorder="1" applyAlignment="1">
      <alignment vertical="center"/>
    </xf>
    <xf numFmtId="3" fontId="47" fillId="0" borderId="22" xfId="331" applyNumberFormat="1" applyFont="1" applyBorder="1" applyAlignment="1">
      <alignment vertical="center"/>
    </xf>
    <xf numFmtId="0" fontId="24" fillId="0" borderId="26" xfId="504" applyFont="1" applyBorder="1" applyAlignment="1" applyProtection="1">
      <alignment horizontal="left" vertical="center"/>
    </xf>
    <xf numFmtId="3" fontId="33" fillId="26" borderId="20" xfId="504" applyNumberFormat="1" applyFont="1" applyFill="1" applyBorder="1" applyAlignment="1">
      <alignment vertical="center"/>
    </xf>
    <xf numFmtId="4" fontId="33" fillId="0" borderId="20" xfId="331" applyNumberFormat="1" applyFont="1" applyBorder="1" applyAlignment="1">
      <alignment vertical="center"/>
    </xf>
    <xf numFmtId="2" fontId="36" fillId="0" borderId="0" xfId="504" applyNumberFormat="1" applyFont="1"/>
    <xf numFmtId="0" fontId="33" fillId="0" borderId="0" xfId="504" applyFont="1" applyAlignment="1" applyProtection="1">
      <alignment horizontal="left" vertical="center"/>
    </xf>
    <xf numFmtId="0" fontId="36" fillId="0" borderId="0" xfId="504" applyFont="1" applyAlignment="1">
      <alignment horizontal="right" vertical="center"/>
    </xf>
    <xf numFmtId="0" fontId="36" fillId="0" borderId="0" xfId="504" applyFont="1" applyAlignment="1">
      <alignment vertical="center"/>
    </xf>
    <xf numFmtId="0" fontId="27" fillId="0" borderId="0" xfId="504" applyFont="1" applyAlignment="1">
      <alignment horizontal="right"/>
    </xf>
    <xf numFmtId="0" fontId="22" fillId="0" borderId="0" xfId="480" applyFont="1"/>
    <xf numFmtId="0" fontId="27" fillId="0" borderId="0" xfId="480" applyFont="1"/>
    <xf numFmtId="1" fontId="25" fillId="26" borderId="23" xfId="480" applyNumberFormat="1" applyFont="1" applyFill="1" applyBorder="1" applyAlignment="1" applyProtection="1">
      <alignment horizontal="center" vertical="center"/>
    </xf>
    <xf numFmtId="0" fontId="36" fillId="0" borderId="0" xfId="480" applyFont="1" applyAlignment="1">
      <alignment horizontal="center" vertical="center"/>
    </xf>
    <xf numFmtId="1" fontId="25" fillId="26" borderId="22" xfId="480" applyNumberFormat="1" applyFont="1" applyFill="1" applyBorder="1" applyAlignment="1">
      <alignment horizontal="center" vertical="center"/>
    </xf>
    <xf numFmtId="1" fontId="27" fillId="0" borderId="24" xfId="480" applyNumberFormat="1" applyFont="1" applyFill="1" applyBorder="1" applyAlignment="1" applyProtection="1">
      <alignment horizontal="left" vertical="center"/>
    </xf>
    <xf numFmtId="194" fontId="27" fillId="0" borderId="25" xfId="480" applyNumberFormat="1" applyFont="1" applyFill="1" applyBorder="1" applyAlignment="1" applyProtection="1">
      <alignment horizontal="justify" vertical="center"/>
    </xf>
    <xf numFmtId="194" fontId="27" fillId="0" borderId="0" xfId="480" applyNumberFormat="1" applyFont="1" applyFill="1" applyBorder="1" applyAlignment="1" applyProtection="1">
      <alignment horizontal="justify" vertical="center"/>
    </xf>
    <xf numFmtId="194" fontId="27" fillId="0" borderId="22" xfId="480" applyNumberFormat="1" applyFont="1" applyFill="1" applyBorder="1" applyAlignment="1" applyProtection="1">
      <alignment vertical="center"/>
    </xf>
    <xf numFmtId="194" fontId="27" fillId="0" borderId="17" xfId="480" applyNumberFormat="1" applyFont="1" applyFill="1" applyBorder="1" applyAlignment="1" applyProtection="1">
      <alignment horizontal="right" vertical="center"/>
    </xf>
    <xf numFmtId="194" fontId="27" fillId="0" borderId="22" xfId="480" applyNumberFormat="1" applyFont="1" applyFill="1" applyBorder="1" applyAlignment="1" applyProtection="1">
      <alignment horizontal="right" vertical="center"/>
    </xf>
    <xf numFmtId="194" fontId="27" fillId="0" borderId="0" xfId="480" applyNumberFormat="1" applyFont="1" applyFill="1" applyBorder="1" applyAlignment="1" applyProtection="1">
      <alignment horizontal="right" vertical="center"/>
    </xf>
    <xf numFmtId="194" fontId="27" fillId="0" borderId="17" xfId="480" applyNumberFormat="1" applyFont="1" applyFill="1" applyBorder="1" applyAlignment="1" applyProtection="1">
      <alignment horizontal="left" vertical="center"/>
    </xf>
    <xf numFmtId="0" fontId="27" fillId="0" borderId="17" xfId="480" applyFont="1" applyBorder="1"/>
    <xf numFmtId="1" fontId="27" fillId="0" borderId="25" xfId="480" applyNumberFormat="1" applyFont="1" applyFill="1" applyBorder="1" applyAlignment="1" applyProtection="1">
      <alignment horizontal="left" vertical="center"/>
    </xf>
    <xf numFmtId="194" fontId="27" fillId="0" borderId="0" xfId="480" applyNumberFormat="1" applyFont="1"/>
    <xf numFmtId="194" fontId="27" fillId="0" borderId="0" xfId="480" applyNumberFormat="1" applyFont="1" applyFill="1" applyBorder="1" applyAlignment="1" applyProtection="1">
      <alignment horizontal="left" vertical="center"/>
    </xf>
    <xf numFmtId="1" fontId="25" fillId="0" borderId="0" xfId="480" applyNumberFormat="1" applyFont="1" applyFill="1" applyAlignment="1" applyProtection="1">
      <alignment vertical="center"/>
    </xf>
    <xf numFmtId="0" fontId="27" fillId="0" borderId="0" xfId="454" applyFont="1" applyAlignment="1">
      <alignment vertical="center"/>
    </xf>
    <xf numFmtId="0" fontId="23" fillId="0" borderId="0" xfId="503" applyFont="1" applyAlignment="1" applyProtection="1">
      <alignment vertical="center"/>
    </xf>
    <xf numFmtId="0" fontId="22" fillId="0" borderId="0" xfId="503" applyFont="1"/>
    <xf numFmtId="0" fontId="27" fillId="0" borderId="0" xfId="503" applyFont="1"/>
    <xf numFmtId="0" fontId="36" fillId="0" borderId="22" xfId="510" applyFont="1" applyFill="1" applyBorder="1" applyAlignment="1">
      <alignment horizontal="left" vertical="center" indent="1"/>
    </xf>
    <xf numFmtId="41" fontId="36" fillId="0" borderId="0" xfId="520" applyNumberFormat="1" applyFont="1" applyFill="1" applyAlignment="1">
      <alignment vertical="center"/>
    </xf>
    <xf numFmtId="1" fontId="36" fillId="0" borderId="0" xfId="503" applyNumberFormat="1" applyFont="1" applyAlignment="1"/>
    <xf numFmtId="1" fontId="36" fillId="0" borderId="0" xfId="503" applyNumberFormat="1" applyFont="1" applyAlignment="1">
      <alignment vertical="center"/>
    </xf>
    <xf numFmtId="0" fontId="36" fillId="0" borderId="0" xfId="503" applyFont="1" applyAlignment="1">
      <alignment vertical="center"/>
    </xf>
    <xf numFmtId="41" fontId="36" fillId="0" borderId="22" xfId="520" applyNumberFormat="1" applyFont="1" applyFill="1" applyBorder="1" applyAlignment="1">
      <alignment vertical="center"/>
    </xf>
    <xf numFmtId="41" fontId="25" fillId="0" borderId="20" xfId="503" applyNumberFormat="1" applyFont="1" applyBorder="1" applyAlignment="1">
      <alignment vertical="center"/>
    </xf>
    <xf numFmtId="41" fontId="25" fillId="0" borderId="14" xfId="503" applyNumberFormat="1" applyFont="1" applyBorder="1" applyAlignment="1">
      <alignment vertical="center"/>
    </xf>
    <xf numFmtId="1" fontId="27" fillId="0" borderId="0" xfId="503" applyNumberFormat="1" applyFont="1" applyAlignment="1"/>
    <xf numFmtId="1" fontId="27" fillId="0" borderId="0" xfId="503" applyNumberFormat="1" applyFont="1" applyAlignment="1">
      <alignment vertical="center"/>
    </xf>
    <xf numFmtId="0" fontId="27" fillId="0" borderId="0" xfId="503" applyFont="1" applyAlignment="1">
      <alignment vertical="center"/>
    </xf>
    <xf numFmtId="0" fontId="26" fillId="0" borderId="0" xfId="503" applyFont="1" applyAlignment="1">
      <alignment vertical="center"/>
    </xf>
    <xf numFmtId="0" fontId="24" fillId="0" borderId="0" xfId="503" applyFont="1" applyAlignment="1">
      <alignment horizontal="right" vertical="center"/>
    </xf>
    <xf numFmtId="0" fontId="24" fillId="0" borderId="0" xfId="503" applyFont="1" applyAlignment="1">
      <alignment vertical="center"/>
    </xf>
    <xf numFmtId="1" fontId="24" fillId="0" borderId="0" xfId="482" applyNumberFormat="1" applyFont="1" applyFill="1" applyAlignment="1">
      <alignment horizontal="right" vertical="center"/>
    </xf>
    <xf numFmtId="193" fontId="24" fillId="0" borderId="0" xfId="503" applyNumberFormat="1" applyFont="1" applyAlignment="1">
      <alignment horizontal="right" vertical="center"/>
    </xf>
    <xf numFmtId="0" fontId="38" fillId="0" borderId="0" xfId="503" applyFont="1" applyAlignment="1">
      <alignment vertical="center"/>
    </xf>
    <xf numFmtId="1" fontId="27" fillId="0" borderId="0" xfId="503" applyNumberFormat="1" applyFont="1" applyAlignment="1">
      <alignment horizontal="right" vertical="center"/>
    </xf>
    <xf numFmtId="0" fontId="24" fillId="0" borderId="0" xfId="503" applyFont="1"/>
    <xf numFmtId="1" fontId="27" fillId="0" borderId="0" xfId="503" applyNumberFormat="1" applyFont="1" applyAlignment="1">
      <alignment horizontal="right"/>
    </xf>
    <xf numFmtId="0" fontId="27" fillId="0" borderId="0" xfId="503" applyFont="1" applyAlignment="1">
      <alignment horizontal="right"/>
    </xf>
    <xf numFmtId="0" fontId="22" fillId="0" borderId="0" xfId="492" applyFont="1" applyAlignment="1">
      <alignment vertical="center"/>
    </xf>
    <xf numFmtId="0" fontId="27" fillId="0" borderId="0" xfId="492" applyFont="1" applyAlignment="1">
      <alignment vertical="center"/>
    </xf>
    <xf numFmtId="0" fontId="36" fillId="0" borderId="0" xfId="492" applyFont="1" applyBorder="1" applyAlignment="1">
      <alignment vertical="center"/>
    </xf>
    <xf numFmtId="0" fontId="36" fillId="0" borderId="0" xfId="492" applyFont="1" applyBorder="1" applyAlignment="1">
      <alignment horizontal="left" vertical="center"/>
    </xf>
    <xf numFmtId="41" fontId="36" fillId="0" borderId="0" xfId="344" applyNumberFormat="1" applyFont="1" applyBorder="1" applyAlignment="1">
      <alignment horizontal="right" vertical="center"/>
    </xf>
    <xf numFmtId="0" fontId="36" fillId="0" borderId="0" xfId="492" applyFont="1" applyAlignment="1">
      <alignment vertical="center"/>
    </xf>
    <xf numFmtId="0" fontId="36" fillId="0" borderId="0" xfId="492" applyFont="1" applyFill="1" applyBorder="1" applyAlignment="1">
      <alignment vertical="center"/>
    </xf>
    <xf numFmtId="0" fontId="36" fillId="0" borderId="0" xfId="492" applyFont="1" applyFill="1" applyBorder="1" applyAlignment="1">
      <alignment horizontal="left" vertical="center"/>
    </xf>
    <xf numFmtId="0" fontId="36" fillId="0" borderId="0" xfId="527" applyFont="1" applyBorder="1" applyAlignment="1">
      <alignment horizontal="left" vertical="center"/>
    </xf>
    <xf numFmtId="0" fontId="36" fillId="0" borderId="0" xfId="492" applyFont="1" applyBorder="1" applyAlignment="1">
      <alignment horizontal="left" vertical="center" shrinkToFit="1"/>
    </xf>
    <xf numFmtId="0" fontId="36" fillId="0" borderId="0" xfId="492" applyFont="1" applyFill="1" applyAlignment="1">
      <alignment vertical="center"/>
    </xf>
    <xf numFmtId="41" fontId="49" fillId="0" borderId="0" xfId="492" applyNumberFormat="1" applyFont="1" applyBorder="1" applyAlignment="1">
      <alignment vertical="center"/>
    </xf>
    <xf numFmtId="193" fontId="36" fillId="0" borderId="0" xfId="492" applyNumberFormat="1" applyFont="1" applyAlignment="1">
      <alignment vertical="center"/>
    </xf>
    <xf numFmtId="41" fontId="36" fillId="0" borderId="0" xfId="492" applyNumberFormat="1" applyFont="1" applyAlignment="1">
      <alignment vertical="center"/>
    </xf>
    <xf numFmtId="41" fontId="25" fillId="0" borderId="14" xfId="454" applyNumberFormat="1" applyFont="1" applyBorder="1" applyAlignment="1">
      <alignment horizontal="right" vertical="center"/>
    </xf>
    <xf numFmtId="0" fontId="25" fillId="0" borderId="0" xfId="492" applyFont="1" applyAlignment="1">
      <alignment vertical="center"/>
    </xf>
    <xf numFmtId="0" fontId="25" fillId="0" borderId="0" xfId="454" applyFont="1" applyAlignment="1">
      <alignment vertical="center"/>
    </xf>
    <xf numFmtId="0" fontId="25" fillId="0" borderId="0" xfId="492" applyFont="1" applyBorder="1" applyAlignment="1">
      <alignment vertical="center"/>
    </xf>
    <xf numFmtId="41" fontId="27" fillId="0" borderId="0" xfId="454" applyNumberFormat="1" applyFont="1" applyAlignment="1">
      <alignment horizontal="right" vertical="center"/>
    </xf>
    <xf numFmtId="41" fontId="25" fillId="0" borderId="0" xfId="454" applyNumberFormat="1" applyFont="1" applyAlignment="1">
      <alignment horizontal="right" vertical="center"/>
    </xf>
    <xf numFmtId="0" fontId="24" fillId="0" borderId="0" xfId="492" applyFont="1" applyAlignment="1">
      <alignment vertical="center"/>
    </xf>
    <xf numFmtId="41" fontId="24" fillId="0" borderId="0" xfId="492" applyNumberFormat="1" applyFont="1" applyAlignment="1">
      <alignment vertical="center"/>
    </xf>
    <xf numFmtId="41" fontId="24" fillId="0" borderId="0" xfId="454" applyNumberFormat="1" applyFont="1" applyAlignment="1">
      <alignment horizontal="right" vertical="center"/>
    </xf>
    <xf numFmtId="0" fontId="22" fillId="0" borderId="0" xfId="257" applyFont="1" applyFill="1" applyAlignment="1">
      <alignment vertical="center"/>
    </xf>
    <xf numFmtId="0" fontId="27" fillId="0" borderId="0" xfId="257" applyFont="1" applyFill="1" applyAlignment="1">
      <alignment vertical="center"/>
    </xf>
    <xf numFmtId="0" fontId="27" fillId="0" borderId="0" xfId="257" applyFont="1" applyFill="1" applyAlignment="1">
      <alignment horizontal="center" vertical="center"/>
    </xf>
    <xf numFmtId="0" fontId="50" fillId="0" borderId="0" xfId="257" applyFont="1" applyFill="1" applyBorder="1" applyAlignment="1">
      <alignment vertical="center"/>
    </xf>
    <xf numFmtId="200" fontId="50" fillId="0" borderId="0" xfId="257" applyNumberFormat="1" applyFont="1" applyFill="1" applyBorder="1" applyAlignment="1">
      <alignment horizontal="right" vertical="center"/>
    </xf>
    <xf numFmtId="0" fontId="50" fillId="0" borderId="0" xfId="257" applyFont="1" applyFill="1" applyAlignment="1">
      <alignment vertical="center"/>
    </xf>
    <xf numFmtId="200" fontId="25" fillId="0" borderId="14" xfId="257" applyNumberFormat="1" applyFont="1" applyFill="1" applyBorder="1" applyAlignment="1">
      <alignment horizontal="right" vertical="center"/>
    </xf>
    <xf numFmtId="0" fontId="25" fillId="0" borderId="0" xfId="514" applyFont="1" applyFill="1" applyAlignment="1">
      <alignment horizontal="left" vertical="center"/>
    </xf>
    <xf numFmtId="3" fontId="27" fillId="0" borderId="0" xfId="257" applyNumberFormat="1" applyFont="1" applyFill="1" applyAlignment="1">
      <alignment horizontal="center" vertical="center"/>
    </xf>
    <xf numFmtId="0" fontId="53" fillId="0" borderId="0" xfId="522" applyFont="1" applyBorder="1" applyAlignment="1">
      <alignment vertical="center"/>
    </xf>
    <xf numFmtId="0" fontId="54" fillId="0" borderId="0" xfId="522" applyFont="1" applyBorder="1" applyAlignment="1">
      <alignment vertical="center"/>
    </xf>
    <xf numFmtId="0" fontId="42" fillId="0" borderId="0" xfId="522" applyFont="1" applyBorder="1" applyAlignment="1">
      <alignment vertical="center"/>
    </xf>
    <xf numFmtId="0" fontId="24" fillId="0" borderId="15" xfId="522" applyFont="1" applyFill="1" applyBorder="1" applyAlignment="1">
      <alignment horizontal="left" vertical="center" wrapText="1"/>
    </xf>
    <xf numFmtId="0" fontId="24" fillId="0" borderId="46" xfId="522" applyFont="1" applyFill="1" applyBorder="1" applyAlignment="1">
      <alignment horizontal="justify" vertical="center"/>
    </xf>
    <xf numFmtId="3" fontId="24" fillId="0" borderId="44" xfId="522" applyNumberFormat="1" applyFont="1" applyFill="1" applyBorder="1" applyAlignment="1">
      <alignment horizontal="right" vertical="center"/>
    </xf>
    <xf numFmtId="0" fontId="24" fillId="0" borderId="0" xfId="522" applyFont="1" applyFill="1" applyBorder="1" applyAlignment="1">
      <alignment vertical="center"/>
    </xf>
    <xf numFmtId="0" fontId="24" fillId="0" borderId="17" xfId="522" applyFont="1" applyFill="1" applyBorder="1" applyAlignment="1">
      <alignment horizontal="left" vertical="center" wrapText="1"/>
    </xf>
    <xf numFmtId="0" fontId="24" fillId="0" borderId="33" xfId="522" applyFont="1" applyFill="1" applyBorder="1" applyAlignment="1">
      <alignment horizontal="justify" vertical="center"/>
    </xf>
    <xf numFmtId="3" fontId="24" fillId="0" borderId="32" xfId="522" applyNumberFormat="1" applyFont="1" applyFill="1" applyBorder="1" applyAlignment="1">
      <alignment horizontal="right" vertical="center"/>
    </xf>
    <xf numFmtId="0" fontId="24" fillId="0" borderId="47" xfId="522" applyFont="1" applyFill="1" applyBorder="1" applyAlignment="1">
      <alignment horizontal="left" vertical="center" wrapText="1"/>
    </xf>
    <xf numFmtId="0" fontId="24" fillId="0" borderId="33" xfId="522" applyFont="1" applyFill="1" applyBorder="1" applyAlignment="1">
      <alignment horizontal="left" vertical="center" wrapText="1"/>
    </xf>
    <xf numFmtId="0" fontId="24" fillId="0" borderId="33" xfId="522" applyFont="1" applyBorder="1" applyAlignment="1">
      <alignment horizontal="justify" vertical="center"/>
    </xf>
    <xf numFmtId="3" fontId="24" fillId="0" borderId="32" xfId="522" applyNumberFormat="1" applyFont="1" applyBorder="1" applyAlignment="1">
      <alignment horizontal="right" vertical="center"/>
    </xf>
    <xf numFmtId="0" fontId="24" fillId="0" borderId="0" xfId="522" applyFont="1" applyBorder="1" applyAlignment="1">
      <alignment vertical="center"/>
    </xf>
    <xf numFmtId="0" fontId="24" fillId="0" borderId="36" xfId="522" applyFont="1" applyFill="1" applyBorder="1" applyAlignment="1">
      <alignment horizontal="left" vertical="center" wrapText="1"/>
    </xf>
    <xf numFmtId="0" fontId="24" fillId="0" borderId="36" xfId="522" applyFont="1" applyBorder="1" applyAlignment="1">
      <alignment horizontal="justify" vertical="center"/>
    </xf>
    <xf numFmtId="3" fontId="24" fillId="0" borderId="35" xfId="522" applyNumberFormat="1" applyFont="1" applyBorder="1" applyAlignment="1">
      <alignment horizontal="right" vertical="center"/>
    </xf>
    <xf numFmtId="3" fontId="24" fillId="0" borderId="44" xfId="522" applyNumberFormat="1" applyFont="1" applyBorder="1" applyAlignment="1">
      <alignment horizontal="right" vertical="center"/>
    </xf>
    <xf numFmtId="0" fontId="24" fillId="0" borderId="47" xfId="522" applyFont="1" applyBorder="1" applyAlignment="1">
      <alignment horizontal="justify" vertical="center"/>
    </xf>
    <xf numFmtId="0" fontId="24" fillId="0" borderId="38" xfId="522" applyFont="1" applyFill="1" applyBorder="1" applyAlignment="1">
      <alignment horizontal="left" vertical="center" wrapText="1"/>
    </xf>
    <xf numFmtId="0" fontId="24" fillId="0" borderId="33" xfId="522" applyFont="1" applyBorder="1" applyAlignment="1">
      <alignment horizontal="left" vertical="center"/>
    </xf>
    <xf numFmtId="0" fontId="24" fillId="0" borderId="18" xfId="522" applyFont="1" applyFill="1" applyBorder="1" applyAlignment="1">
      <alignment horizontal="left" vertical="center" wrapText="1"/>
    </xf>
    <xf numFmtId="0" fontId="24" fillId="0" borderId="46" xfId="522" applyFont="1" applyBorder="1" applyAlignment="1">
      <alignment horizontal="justify" vertical="center"/>
    </xf>
    <xf numFmtId="3" fontId="25" fillId="0" borderId="20" xfId="522" applyNumberFormat="1" applyFont="1" applyBorder="1" applyAlignment="1">
      <alignment horizontal="right" vertical="center"/>
    </xf>
    <xf numFmtId="0" fontId="27" fillId="0" borderId="0" xfId="522" applyFont="1" applyBorder="1" applyAlignment="1">
      <alignment vertical="center"/>
    </xf>
    <xf numFmtId="0" fontId="49" fillId="0" borderId="0" xfId="522" applyFont="1" applyBorder="1" applyAlignment="1">
      <alignment vertical="center"/>
    </xf>
    <xf numFmtId="0" fontId="49" fillId="0" borderId="0" xfId="522" applyFont="1" applyBorder="1" applyAlignment="1">
      <alignment horizontal="justify" vertical="center"/>
    </xf>
    <xf numFmtId="201" fontId="49" fillId="0" borderId="0" xfId="522" applyNumberFormat="1" applyFont="1" applyBorder="1" applyAlignment="1">
      <alignment horizontal="justify" vertical="center"/>
    </xf>
    <xf numFmtId="0" fontId="27" fillId="0" borderId="0" xfId="502" applyFont="1" applyAlignment="1">
      <alignment vertical="center"/>
    </xf>
    <xf numFmtId="0" fontId="25" fillId="0" borderId="0" xfId="502" applyFont="1" applyAlignment="1">
      <alignment vertical="center"/>
    </xf>
    <xf numFmtId="0" fontId="26" fillId="0" borderId="0" xfId="502" applyFont="1" applyBorder="1" applyAlignment="1">
      <alignment vertical="center"/>
    </xf>
    <xf numFmtId="0" fontId="26" fillId="0" borderId="0" xfId="502" applyFont="1" applyBorder="1" applyAlignment="1">
      <alignment horizontal="center" vertical="center"/>
    </xf>
    <xf numFmtId="195" fontId="26" fillId="0" borderId="0" xfId="502" applyNumberFormat="1" applyFont="1" applyBorder="1" applyAlignment="1">
      <alignment horizontal="right" vertical="center"/>
    </xf>
    <xf numFmtId="193" fontId="26" fillId="0" borderId="0" xfId="502" applyNumberFormat="1" applyFont="1" applyBorder="1" applyAlignment="1">
      <alignment horizontal="right" vertical="center"/>
    </xf>
    <xf numFmtId="0" fontId="26" fillId="0" borderId="0" xfId="502" applyFont="1" applyAlignment="1">
      <alignment vertical="center"/>
    </xf>
    <xf numFmtId="0" fontId="33" fillId="0" borderId="0" xfId="502" applyFont="1" applyBorder="1" applyAlignment="1">
      <alignment vertical="center"/>
    </xf>
    <xf numFmtId="195" fontId="33" fillId="0" borderId="0" xfId="502" applyNumberFormat="1" applyFont="1" applyBorder="1" applyAlignment="1">
      <alignment horizontal="right" vertical="center"/>
    </xf>
    <xf numFmtId="0" fontId="33" fillId="0" borderId="0" xfId="502" applyFont="1" applyAlignment="1">
      <alignment vertical="center"/>
    </xf>
    <xf numFmtId="0" fontId="25" fillId="0" borderId="0" xfId="502" applyFont="1" applyBorder="1" applyAlignment="1">
      <alignment vertical="center"/>
    </xf>
    <xf numFmtId="0" fontId="25" fillId="0" borderId="0" xfId="50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23" applyFont="1" applyAlignment="1">
      <alignment vertical="center"/>
    </xf>
    <xf numFmtId="0" fontId="24" fillId="0" borderId="0" xfId="523" applyFont="1" applyAlignment="1">
      <alignment horizontal="right" vertical="center"/>
    </xf>
    <xf numFmtId="0" fontId="25" fillId="0" borderId="0" xfId="523" applyFont="1" applyAlignment="1">
      <alignment vertical="center"/>
    </xf>
    <xf numFmtId="0" fontId="36" fillId="0" borderId="24" xfId="507" applyFont="1" applyFill="1" applyBorder="1" applyAlignment="1">
      <alignment horizontal="left"/>
    </xf>
    <xf numFmtId="199" fontId="36" fillId="0" borderId="24" xfId="523" applyNumberFormat="1" applyFont="1" applyBorder="1" applyAlignment="1">
      <alignment horizontal="right" vertical="center" indent="2"/>
    </xf>
    <xf numFmtId="199" fontId="36" fillId="0" borderId="23" xfId="523" applyNumberFormat="1" applyFont="1" applyBorder="1" applyAlignment="1">
      <alignment horizontal="right" vertical="center" indent="2"/>
    </xf>
    <xf numFmtId="199" fontId="36" fillId="0" borderId="23" xfId="523" applyNumberFormat="1" applyFont="1" applyBorder="1" applyAlignment="1">
      <alignment vertical="center"/>
    </xf>
    <xf numFmtId="199" fontId="36" fillId="0" borderId="23" xfId="523" applyNumberFormat="1" applyFont="1" applyBorder="1" applyAlignment="1">
      <alignment horizontal="right" vertical="center"/>
    </xf>
    <xf numFmtId="0" fontId="36" fillId="0" borderId="0" xfId="523" applyFont="1" applyAlignment="1">
      <alignment vertical="center"/>
    </xf>
    <xf numFmtId="0" fontId="36" fillId="0" borderId="25" xfId="507" applyFont="1" applyFill="1" applyBorder="1" applyAlignment="1">
      <alignment horizontal="left"/>
    </xf>
    <xf numFmtId="199" fontId="36" fillId="0" borderId="25" xfId="523" applyNumberFormat="1" applyFont="1" applyBorder="1" applyAlignment="1">
      <alignment horizontal="right" vertical="center" indent="2"/>
    </xf>
    <xf numFmtId="199" fontId="36" fillId="0" borderId="22" xfId="523" applyNumberFormat="1" applyFont="1" applyBorder="1" applyAlignment="1">
      <alignment horizontal="right" vertical="center" indent="2"/>
    </xf>
    <xf numFmtId="199" fontId="36" fillId="0" borderId="22" xfId="523" applyNumberFormat="1" applyFont="1" applyBorder="1" applyAlignment="1">
      <alignment vertical="center"/>
    </xf>
    <xf numFmtId="199" fontId="36" fillId="0" borderId="22" xfId="523" applyNumberFormat="1" applyFont="1" applyBorder="1" applyAlignment="1">
      <alignment horizontal="right" vertical="center"/>
    </xf>
    <xf numFmtId="199" fontId="36" fillId="0" borderId="17" xfId="523" applyNumberFormat="1" applyFont="1" applyBorder="1" applyAlignment="1">
      <alignment horizontal="right" vertical="center" indent="3"/>
    </xf>
    <xf numFmtId="0" fontId="36" fillId="0" borderId="26" xfId="507" applyFont="1" applyFill="1" applyBorder="1" applyAlignment="1">
      <alignment horizontal="left"/>
    </xf>
    <xf numFmtId="199" fontId="36" fillId="0" borderId="26" xfId="523" applyNumberFormat="1" applyFont="1" applyBorder="1" applyAlignment="1">
      <alignment horizontal="right" vertical="center" indent="2"/>
    </xf>
    <xf numFmtId="199" fontId="36" fillId="0" borderId="18" xfId="523" applyNumberFormat="1" applyFont="1" applyBorder="1" applyAlignment="1">
      <alignment horizontal="right" vertical="center" indent="3"/>
    </xf>
    <xf numFmtId="199" fontId="25" fillId="0" borderId="13" xfId="523" applyNumberFormat="1" applyFont="1" applyBorder="1" applyAlignment="1">
      <alignment horizontal="right" vertical="center" indent="2"/>
    </xf>
    <xf numFmtId="199" fontId="25" fillId="0" borderId="20" xfId="523" applyNumberFormat="1" applyFont="1" applyBorder="1" applyAlignment="1">
      <alignment horizontal="right" vertical="center" indent="2"/>
    </xf>
    <xf numFmtId="199" fontId="25" fillId="0" borderId="20" xfId="523" applyNumberFormat="1" applyFont="1" applyBorder="1" applyAlignment="1">
      <alignment horizontal="right" vertical="center"/>
    </xf>
    <xf numFmtId="0" fontId="57" fillId="0" borderId="0" xfId="0" applyFont="1" applyAlignment="1">
      <alignment vertical="center"/>
    </xf>
    <xf numFmtId="0" fontId="22" fillId="0" borderId="0" xfId="490" applyFont="1" applyAlignment="1">
      <alignment vertical="center"/>
    </xf>
    <xf numFmtId="0" fontId="36" fillId="0" borderId="0" xfId="490" applyFont="1" applyAlignment="1">
      <alignment vertical="center"/>
    </xf>
    <xf numFmtId="0" fontId="58" fillId="0" borderId="0" xfId="491" applyFont="1" applyBorder="1" applyAlignment="1">
      <alignment horizontal="left" vertical="center" indent="1"/>
    </xf>
    <xf numFmtId="193" fontId="58" fillId="0" borderId="0" xfId="319" applyNumberFormat="1" applyFont="1" applyBorder="1" applyAlignment="1">
      <alignment vertical="center"/>
    </xf>
    <xf numFmtId="0" fontId="24" fillId="0" borderId="0" xfId="490" applyFont="1" applyAlignment="1">
      <alignment vertical="center"/>
    </xf>
    <xf numFmtId="193" fontId="58" fillId="0" borderId="0" xfId="319" applyNumberFormat="1" applyFont="1" applyBorder="1" applyAlignment="1">
      <alignment horizontal="right" vertical="center"/>
    </xf>
    <xf numFmtId="193" fontId="33" fillId="0" borderId="14" xfId="319" applyNumberFormat="1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3" fillId="0" borderId="0" xfId="490" applyFont="1" applyAlignment="1">
      <alignment vertical="center"/>
    </xf>
    <xf numFmtId="0" fontId="50" fillId="0" borderId="0" xfId="0" applyFont="1" applyBorder="1" applyAlignment="1">
      <alignment vertical="center"/>
    </xf>
    <xf numFmtId="0" fontId="36" fillId="0" borderId="0" xfId="0" applyFont="1" applyAlignment="1">
      <alignment vertical="center"/>
    </xf>
    <xf numFmtId="195" fontId="25" fillId="0" borderId="0" xfId="502" applyNumberFormat="1" applyFont="1" applyBorder="1" applyAlignment="1">
      <alignment horizontal="right" vertical="center"/>
    </xf>
    <xf numFmtId="193" fontId="25" fillId="0" borderId="0" xfId="502" applyNumberFormat="1" applyFont="1" applyBorder="1" applyAlignment="1">
      <alignment horizontal="right" vertical="center"/>
    </xf>
    <xf numFmtId="0" fontId="24" fillId="0" borderId="15" xfId="507" applyFont="1" applyFill="1" applyBorder="1" applyAlignment="1">
      <alignment horizontal="left" vertical="center"/>
    </xf>
    <xf numFmtId="189" fontId="24" fillId="0" borderId="0" xfId="0" applyNumberFormat="1" applyFont="1" applyBorder="1" applyAlignment="1">
      <alignment vertical="center"/>
    </xf>
    <xf numFmtId="189" fontId="24" fillId="0" borderId="22" xfId="0" applyNumberFormat="1" applyFont="1" applyBorder="1" applyAlignment="1">
      <alignment horizontal="right" vertical="center"/>
    </xf>
    <xf numFmtId="0" fontId="24" fillId="0" borderId="17" xfId="507" applyFont="1" applyFill="1" applyBorder="1" applyAlignment="1">
      <alignment horizontal="left" vertical="center"/>
    </xf>
    <xf numFmtId="189" fontId="24" fillId="0" borderId="0" xfId="0" applyNumberFormat="1" applyFont="1" applyBorder="1" applyAlignment="1">
      <alignment horizontal="left" vertical="center"/>
    </xf>
    <xf numFmtId="0" fontId="47" fillId="0" borderId="17" xfId="507" applyFont="1" applyFill="1" applyBorder="1" applyAlignment="1">
      <alignment horizontal="left" vertical="center"/>
    </xf>
    <xf numFmtId="0" fontId="24" fillId="0" borderId="18" xfId="507" applyFont="1" applyFill="1" applyBorder="1" applyAlignment="1">
      <alignment horizontal="left" vertical="center"/>
    </xf>
    <xf numFmtId="189" fontId="33" fillId="0" borderId="20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vertical="center"/>
    </xf>
    <xf numFmtId="0" fontId="36" fillId="0" borderId="0" xfId="0" applyFont="1"/>
    <xf numFmtId="0" fontId="60" fillId="0" borderId="0" xfId="0" applyFont="1" applyAlignment="1"/>
    <xf numFmtId="0" fontId="61" fillId="0" borderId="0" xfId="0" applyFont="1" applyAlignment="1">
      <alignment vertical="center"/>
    </xf>
    <xf numFmtId="0" fontId="22" fillId="0" borderId="0" xfId="0" applyFont="1" applyAlignment="1"/>
    <xf numFmtId="0" fontId="27" fillId="0" borderId="0" xfId="0" applyFont="1" applyAlignment="1"/>
    <xf numFmtId="0" fontId="36" fillId="0" borderId="0" xfId="530" applyFont="1" applyBorder="1" applyAlignment="1" applyProtection="1">
      <alignment horizontal="left" vertical="center"/>
    </xf>
    <xf numFmtId="0" fontId="36" fillId="0" borderId="0" xfId="530" applyFont="1" applyBorder="1" applyAlignment="1" applyProtection="1">
      <alignment vertical="center"/>
    </xf>
    <xf numFmtId="3" fontId="36" fillId="0" borderId="0" xfId="530" applyNumberFormat="1" applyFont="1" applyBorder="1" applyAlignment="1" applyProtection="1">
      <alignment horizontal="right" vertical="center" indent="1"/>
    </xf>
    <xf numFmtId="0" fontId="36" fillId="0" borderId="0" xfId="0" applyFont="1" applyAlignment="1"/>
    <xf numFmtId="0" fontId="36" fillId="0" borderId="0" xfId="530" applyFont="1" applyBorder="1" applyAlignment="1">
      <alignment vertical="center"/>
    </xf>
    <xf numFmtId="0" fontId="36" fillId="0" borderId="0" xfId="530" applyFont="1" applyBorder="1" applyAlignment="1">
      <alignment horizontal="right" vertical="center" indent="1"/>
    </xf>
    <xf numFmtId="0" fontId="49" fillId="0" borderId="0" xfId="529" applyFont="1" applyBorder="1" applyAlignment="1">
      <alignment vertical="center"/>
    </xf>
    <xf numFmtId="0" fontId="36" fillId="0" borderId="0" xfId="529" applyFont="1" applyBorder="1" applyAlignment="1" applyProtection="1">
      <alignment vertical="center"/>
    </xf>
    <xf numFmtId="3" fontId="25" fillId="26" borderId="14" xfId="530" applyNumberFormat="1" applyFont="1" applyFill="1" applyBorder="1" applyAlignment="1" applyProtection="1">
      <alignment horizontal="right" vertical="center" indent="1"/>
    </xf>
    <xf numFmtId="0" fontId="24" fillId="0" borderId="0" xfId="0" applyFont="1" applyAlignment="1"/>
    <xf numFmtId="0" fontId="25" fillId="26" borderId="0" xfId="530" applyFont="1" applyFill="1" applyAlignment="1" applyProtection="1">
      <alignment horizontal="left" vertical="center"/>
    </xf>
    <xf numFmtId="0" fontId="42" fillId="26" borderId="0" xfId="530" applyFont="1" applyFill="1" applyBorder="1" applyAlignment="1">
      <alignment horizontal="center" vertical="center"/>
    </xf>
    <xf numFmtId="3" fontId="26" fillId="26" borderId="0" xfId="530" applyNumberFormat="1" applyFont="1" applyFill="1" applyBorder="1" applyAlignment="1" applyProtection="1">
      <alignment horizontal="right" vertical="center"/>
    </xf>
    <xf numFmtId="0" fontId="24" fillId="0" borderId="0" xfId="519" applyFont="1" applyBorder="1" applyAlignment="1">
      <alignment horizontal="center" vertical="center"/>
    </xf>
    <xf numFmtId="0" fontId="24" fillId="0" borderId="0" xfId="519" applyFont="1" applyBorder="1" applyAlignment="1">
      <alignment vertical="center"/>
    </xf>
    <xf numFmtId="0" fontId="38" fillId="0" borderId="0" xfId="519" applyFont="1" applyBorder="1" applyAlignment="1" applyProtection="1">
      <alignment horizontal="left" vertical="center"/>
    </xf>
    <xf numFmtId="0" fontId="23" fillId="0" borderId="0" xfId="529" applyNumberFormat="1" applyFont="1" applyAlignment="1">
      <alignment horizontal="center" vertical="center"/>
    </xf>
    <xf numFmtId="0" fontId="27" fillId="26" borderId="0" xfId="529" applyNumberFormat="1" applyFont="1" applyFill="1" applyAlignment="1">
      <alignment horizontal="center" vertical="center"/>
    </xf>
    <xf numFmtId="0" fontId="25" fillId="26" borderId="13" xfId="529" applyNumberFormat="1" applyFont="1" applyFill="1" applyBorder="1" applyAlignment="1" applyProtection="1">
      <alignment horizontal="center" vertical="center"/>
    </xf>
    <xf numFmtId="0" fontId="36" fillId="0" borderId="22" xfId="529" applyNumberFormat="1" applyFont="1" applyBorder="1" applyAlignment="1">
      <alignment horizontal="left" vertical="center"/>
    </xf>
    <xf numFmtId="202" fontId="33" fillId="0" borderId="24" xfId="529" applyNumberFormat="1" applyFont="1" applyBorder="1" applyAlignment="1" applyProtection="1">
      <alignment horizontal="right" vertical="center"/>
    </xf>
    <xf numFmtId="202" fontId="36" fillId="0" borderId="22" xfId="529" applyNumberFormat="1" applyFont="1" applyBorder="1" applyAlignment="1" applyProtection="1">
      <alignment horizontal="right" vertical="center"/>
    </xf>
    <xf numFmtId="0" fontId="24" fillId="0" borderId="0" xfId="529" applyNumberFormat="1" applyFont="1" applyBorder="1" applyAlignment="1">
      <alignment horizontal="center" vertical="center"/>
    </xf>
    <xf numFmtId="0" fontId="36" fillId="0" borderId="22" xfId="529" applyNumberFormat="1" applyFont="1" applyBorder="1" applyAlignment="1" applyProtection="1">
      <alignment horizontal="left" vertical="center"/>
    </xf>
    <xf numFmtId="202" fontId="33" fillId="0" borderId="22" xfId="529" applyNumberFormat="1" applyFont="1" applyBorder="1" applyAlignment="1" applyProtection="1">
      <alignment horizontal="right" vertical="center"/>
    </xf>
    <xf numFmtId="0" fontId="24" fillId="0" borderId="0" xfId="529" applyNumberFormat="1" applyFont="1" applyAlignment="1">
      <alignment horizontal="center" vertical="center"/>
    </xf>
    <xf numFmtId="0" fontId="36" fillId="0" borderId="25" xfId="529" applyNumberFormat="1" applyFont="1" applyBorder="1" applyAlignment="1" applyProtection="1">
      <alignment horizontal="left" vertical="center"/>
    </xf>
    <xf numFmtId="202" fontId="33" fillId="0" borderId="17" xfId="529" applyNumberFormat="1" applyFont="1" applyBorder="1" applyAlignment="1" applyProtection="1">
      <alignment horizontal="right" vertical="center"/>
    </xf>
    <xf numFmtId="202" fontId="36" fillId="0" borderId="17" xfId="529" applyNumberFormat="1" applyFont="1" applyBorder="1" applyAlignment="1" applyProtection="1">
      <alignment horizontal="right" vertical="center"/>
    </xf>
    <xf numFmtId="202" fontId="33" fillId="26" borderId="27" xfId="529" applyNumberFormat="1" applyFont="1" applyFill="1" applyBorder="1" applyAlignment="1" applyProtection="1">
      <alignment horizontal="right" vertical="center"/>
    </xf>
    <xf numFmtId="202" fontId="33" fillId="26" borderId="13" xfId="529" applyNumberFormat="1" applyFont="1" applyFill="1" applyBorder="1" applyAlignment="1" applyProtection="1">
      <alignment horizontal="right" vertical="center"/>
    </xf>
    <xf numFmtId="0" fontId="25" fillId="26" borderId="0" xfId="529" applyNumberFormat="1" applyFont="1" applyFill="1" applyAlignment="1">
      <alignment horizontal="center" vertical="center"/>
    </xf>
    <xf numFmtId="0" fontId="25" fillId="0" borderId="0" xfId="529" applyNumberFormat="1" applyFont="1" applyAlignment="1">
      <alignment horizontal="left"/>
    </xf>
    <xf numFmtId="0" fontId="27" fillId="0" borderId="0" xfId="529" applyNumberFormat="1" applyFont="1" applyAlignment="1">
      <alignment horizontal="left"/>
    </xf>
    <xf numFmtId="0" fontId="27" fillId="0" borderId="0" xfId="529" applyNumberFormat="1" applyFont="1" applyAlignment="1" applyProtection="1">
      <alignment horizontal="left"/>
    </xf>
    <xf numFmtId="0" fontId="27" fillId="0" borderId="0" xfId="529" applyNumberFormat="1" applyFont="1" applyAlignment="1">
      <alignment horizontal="center"/>
    </xf>
    <xf numFmtId="0" fontId="27" fillId="0" borderId="0" xfId="530" applyFont="1" applyAlignment="1"/>
    <xf numFmtId="0" fontId="27" fillId="0" borderId="0" xfId="530" applyFont="1" applyAlignment="1">
      <alignment vertical="justify"/>
    </xf>
    <xf numFmtId="0" fontId="63" fillId="0" borderId="0" xfId="530" applyFont="1" applyAlignment="1"/>
    <xf numFmtId="0" fontId="24" fillId="0" borderId="0" xfId="530" applyFont="1" applyAlignment="1"/>
    <xf numFmtId="0" fontId="22" fillId="26" borderId="0" xfId="493" applyFont="1" applyFill="1" applyAlignment="1">
      <alignment vertical="center"/>
    </xf>
    <xf numFmtId="0" fontId="27" fillId="26" borderId="0" xfId="493" applyFont="1" applyFill="1" applyAlignment="1">
      <alignment vertical="center"/>
    </xf>
    <xf numFmtId="0" fontId="27" fillId="0" borderId="0" xfId="483" applyFont="1" applyAlignment="1">
      <alignment vertical="center"/>
    </xf>
    <xf numFmtId="0" fontId="27" fillId="0" borderId="0" xfId="505" applyFont="1" applyAlignment="1">
      <alignment vertical="center"/>
    </xf>
    <xf numFmtId="0" fontId="37" fillId="0" borderId="0" xfId="513" applyFont="1" applyAlignment="1">
      <alignment vertical="center"/>
    </xf>
    <xf numFmtId="0" fontId="37" fillId="0" borderId="0" xfId="505" applyFont="1" applyAlignment="1">
      <alignment vertical="center"/>
    </xf>
    <xf numFmtId="193" fontId="37" fillId="0" borderId="0" xfId="505" applyNumberFormat="1" applyFont="1" applyAlignment="1">
      <alignment vertical="center"/>
    </xf>
    <xf numFmtId="0" fontId="23" fillId="0" borderId="0" xfId="481" applyFont="1" applyAlignment="1">
      <alignment horizontal="center" vertical="center"/>
    </xf>
    <xf numFmtId="0" fontId="25" fillId="26" borderId="16" xfId="481" applyFont="1" applyFill="1" applyBorder="1" applyAlignment="1">
      <alignment horizontal="center" vertical="center"/>
    </xf>
    <xf numFmtId="0" fontId="27" fillId="26" borderId="0" xfId="481" applyFont="1" applyFill="1" applyAlignment="1">
      <alignment horizontal="center" vertical="center"/>
    </xf>
    <xf numFmtId="194" fontId="25" fillId="0" borderId="14" xfId="481" applyNumberFormat="1" applyFont="1" applyBorder="1" applyAlignment="1" applyProtection="1">
      <alignment horizontal="center" vertical="center"/>
    </xf>
    <xf numFmtId="0" fontId="25" fillId="26" borderId="14" xfId="481" applyFont="1" applyFill="1" applyBorder="1" applyAlignment="1">
      <alignment horizontal="center" vertical="center"/>
    </xf>
    <xf numFmtId="0" fontId="25" fillId="26" borderId="19" xfId="481" applyFont="1" applyFill="1" applyBorder="1" applyAlignment="1">
      <alignment horizontal="center" vertical="center"/>
    </xf>
    <xf numFmtId="0" fontId="36" fillId="0" borderId="0" xfId="481" applyFont="1" applyBorder="1" applyAlignment="1" applyProtection="1">
      <alignment horizontal="left" vertical="center"/>
    </xf>
    <xf numFmtId="3" fontId="36" fillId="0" borderId="0" xfId="481" applyNumberFormat="1" applyFont="1" applyBorder="1" applyAlignment="1" applyProtection="1">
      <alignment horizontal="right" vertical="center" indent="1"/>
    </xf>
    <xf numFmtId="3" fontId="36" fillId="0" borderId="0" xfId="511" applyNumberFormat="1" applyFont="1" applyBorder="1" applyAlignment="1" applyProtection="1">
      <alignment horizontal="right" vertical="center" indent="1"/>
    </xf>
    <xf numFmtId="3" fontId="33" fillId="0" borderId="0" xfId="481" applyNumberFormat="1" applyFont="1" applyBorder="1" applyAlignment="1">
      <alignment horizontal="right" vertical="center" indent="1"/>
    </xf>
    <xf numFmtId="0" fontId="36" fillId="0" borderId="0" xfId="481" applyFont="1" applyAlignment="1">
      <alignment horizontal="center" vertical="center"/>
    </xf>
    <xf numFmtId="0" fontId="36" fillId="0" borderId="0" xfId="481" applyFont="1" applyBorder="1" applyAlignment="1">
      <alignment horizontal="center" vertical="center"/>
    </xf>
    <xf numFmtId="3" fontId="25" fillId="26" borderId="14" xfId="481" applyNumberFormat="1" applyFont="1" applyFill="1" applyBorder="1" applyAlignment="1" applyProtection="1">
      <alignment horizontal="right" vertical="center" indent="1"/>
    </xf>
    <xf numFmtId="3" fontId="25" fillId="0" borderId="14" xfId="481" applyNumberFormat="1" applyFont="1" applyBorder="1" applyAlignment="1">
      <alignment horizontal="right" vertical="center" indent="1"/>
    </xf>
    <xf numFmtId="0" fontId="25" fillId="26" borderId="0" xfId="481" applyFont="1" applyFill="1" applyAlignment="1">
      <alignment horizontal="center" vertical="center"/>
    </xf>
    <xf numFmtId="0" fontId="25" fillId="0" borderId="0" xfId="481" applyFont="1" applyAlignment="1" applyProtection="1">
      <alignment horizontal="left" vertical="center"/>
    </xf>
    <xf numFmtId="0" fontId="27" fillId="0" borderId="0" xfId="481" applyFont="1" applyAlignment="1">
      <alignment horizontal="center" vertical="center"/>
    </xf>
    <xf numFmtId="37" fontId="27" fillId="0" borderId="0" xfId="481" applyNumberFormat="1" applyFont="1" applyAlignment="1" applyProtection="1">
      <alignment horizontal="center" vertical="center"/>
    </xf>
    <xf numFmtId="0" fontId="27" fillId="0" borderId="0" xfId="481" applyFont="1" applyAlignment="1">
      <alignment horizontal="right" vertical="center"/>
    </xf>
    <xf numFmtId="0" fontId="24" fillId="0" borderId="0" xfId="481" applyFont="1" applyAlignment="1">
      <alignment horizontal="center" vertical="center"/>
    </xf>
    <xf numFmtId="0" fontId="24" fillId="0" borderId="0" xfId="481" applyFont="1" applyAlignment="1">
      <alignment horizontal="left" vertical="center"/>
    </xf>
    <xf numFmtId="37" fontId="24" fillId="0" borderId="0" xfId="481" applyNumberFormat="1" applyFont="1" applyAlignment="1" applyProtection="1">
      <alignment horizontal="center" vertical="center"/>
    </xf>
    <xf numFmtId="0" fontId="23" fillId="0" borderId="0" xfId="481" applyFont="1" applyAlignment="1">
      <alignment vertical="center"/>
    </xf>
    <xf numFmtId="0" fontId="24" fillId="0" borderId="0" xfId="480" applyFont="1" applyBorder="1" applyAlignment="1">
      <alignment vertical="center"/>
    </xf>
    <xf numFmtId="0" fontId="27" fillId="0" borderId="0" xfId="481" applyFont="1" applyAlignment="1">
      <alignment vertical="center"/>
    </xf>
    <xf numFmtId="0" fontId="36" fillId="26" borderId="0" xfId="481" applyFont="1" applyFill="1" applyAlignment="1">
      <alignment vertical="center"/>
    </xf>
    <xf numFmtId="0" fontId="36" fillId="0" borderId="0" xfId="481" applyFont="1" applyAlignment="1">
      <alignment vertical="center"/>
    </xf>
    <xf numFmtId="0" fontId="36" fillId="0" borderId="0" xfId="481" applyFont="1" applyBorder="1" applyAlignment="1">
      <alignment vertical="center"/>
    </xf>
    <xf numFmtId="0" fontId="24" fillId="0" borderId="0" xfId="481" applyFont="1" applyBorder="1" applyAlignment="1">
      <alignment horizontal="center" vertical="center"/>
    </xf>
    <xf numFmtId="0" fontId="24" fillId="0" borderId="0" xfId="481" applyFont="1" applyAlignment="1">
      <alignment vertical="center"/>
    </xf>
    <xf numFmtId="0" fontId="22" fillId="0" borderId="0" xfId="481" applyFont="1"/>
    <xf numFmtId="0" fontId="27" fillId="0" borderId="0" xfId="481" applyFont="1"/>
    <xf numFmtId="37" fontId="36" fillId="0" borderId="0" xfId="481" applyNumberFormat="1" applyFont="1" applyBorder="1" applyAlignment="1" applyProtection="1">
      <alignment horizontal="right" vertical="center" indent="3"/>
    </xf>
    <xf numFmtId="0" fontId="36" fillId="0" borderId="0" xfId="481" applyFont="1"/>
    <xf numFmtId="37" fontId="25" fillId="26" borderId="14" xfId="481" applyNumberFormat="1" applyFont="1" applyFill="1" applyBorder="1" applyAlignment="1" applyProtection="1">
      <alignment horizontal="right" vertical="center" indent="3"/>
    </xf>
    <xf numFmtId="0" fontId="23" fillId="0" borderId="0" xfId="480" applyFont="1" applyBorder="1" applyAlignment="1">
      <alignment vertical="center"/>
    </xf>
    <xf numFmtId="0" fontId="36" fillId="0" borderId="0" xfId="480" applyFont="1" applyBorder="1" applyAlignment="1">
      <alignment vertical="center"/>
    </xf>
    <xf numFmtId="0" fontId="36" fillId="26" borderId="0" xfId="480" applyFont="1" applyFill="1" applyBorder="1" applyAlignment="1">
      <alignment vertical="center"/>
    </xf>
    <xf numFmtId="0" fontId="36" fillId="26" borderId="19" xfId="480" applyFont="1" applyFill="1" applyBorder="1" applyAlignment="1">
      <alignment vertical="center"/>
    </xf>
    <xf numFmtId="0" fontId="36" fillId="0" borderId="0" xfId="480" applyFont="1" applyBorder="1" applyAlignment="1" applyProtection="1">
      <alignment horizontal="left" vertical="center" indent="2"/>
    </xf>
    <xf numFmtId="3" fontId="36" fillId="0" borderId="0" xfId="480" applyNumberFormat="1" applyFont="1" applyBorder="1" applyAlignment="1" applyProtection="1">
      <alignment horizontal="right" vertical="center" indent="2"/>
    </xf>
    <xf numFmtId="3" fontId="36" fillId="0" borderId="0" xfId="480" applyNumberFormat="1" applyFont="1" applyBorder="1" applyAlignment="1" applyProtection="1">
      <alignment vertical="center"/>
    </xf>
    <xf numFmtId="49" fontId="36" fillId="0" borderId="0" xfId="480" applyNumberFormat="1" applyFont="1" applyBorder="1" applyAlignment="1" applyProtection="1">
      <alignment vertical="center"/>
    </xf>
    <xf numFmtId="0" fontId="26" fillId="0" borderId="16" xfId="481" applyFont="1" applyBorder="1" applyAlignment="1" applyProtection="1">
      <alignment vertical="center"/>
    </xf>
    <xf numFmtId="0" fontId="26" fillId="0" borderId="16" xfId="0" applyFont="1" applyBorder="1" applyAlignment="1">
      <alignment vertical="center"/>
    </xf>
    <xf numFmtId="0" fontId="24" fillId="0" borderId="0" xfId="481" applyFont="1" applyBorder="1" applyAlignment="1">
      <alignment vertical="center"/>
    </xf>
    <xf numFmtId="0" fontId="33" fillId="0" borderId="0" xfId="0" applyFont="1" applyAlignment="1">
      <alignment vertical="center"/>
    </xf>
    <xf numFmtId="0" fontId="24" fillId="0" borderId="0" xfId="480" applyFont="1" applyBorder="1" applyAlignment="1">
      <alignment horizontal="center" vertical="center"/>
    </xf>
    <xf numFmtId="0" fontId="23" fillId="0" borderId="0" xfId="480" applyFont="1" applyAlignment="1">
      <alignment vertical="center"/>
    </xf>
    <xf numFmtId="0" fontId="27" fillId="0" borderId="0" xfId="481" applyFont="1" applyAlignment="1"/>
    <xf numFmtId="0" fontId="27" fillId="0" borderId="0" xfId="481" applyFont="1" applyBorder="1" applyAlignment="1"/>
    <xf numFmtId="3" fontId="33" fillId="0" borderId="0" xfId="319" applyNumberFormat="1" applyFont="1" applyBorder="1" applyAlignment="1">
      <alignment vertical="center"/>
    </xf>
    <xf numFmtId="0" fontId="33" fillId="0" borderId="0" xfId="481" applyFont="1" applyAlignment="1"/>
    <xf numFmtId="0" fontId="36" fillId="0" borderId="0" xfId="481" applyFont="1" applyAlignment="1"/>
    <xf numFmtId="0" fontId="33" fillId="0" borderId="0" xfId="481" quotePrefix="1" applyFont="1" applyBorder="1" applyAlignment="1">
      <alignment vertical="center"/>
    </xf>
    <xf numFmtId="3" fontId="36" fillId="0" borderId="0" xfId="319" applyNumberFormat="1" applyFont="1" applyBorder="1" applyAlignment="1">
      <alignment vertical="center"/>
    </xf>
    <xf numFmtId="3" fontId="33" fillId="0" borderId="0" xfId="319" applyNumberFormat="1" applyFont="1" applyBorder="1" applyAlignment="1"/>
    <xf numFmtId="3" fontId="36" fillId="0" borderId="0" xfId="319" applyNumberFormat="1" applyFont="1" applyBorder="1" applyAlignment="1"/>
    <xf numFmtId="0" fontId="33" fillId="0" borderId="0" xfId="481" applyFont="1" applyBorder="1" applyAlignment="1"/>
    <xf numFmtId="0" fontId="36" fillId="0" borderId="0" xfId="481" applyFont="1" applyBorder="1" applyAlignment="1"/>
    <xf numFmtId="0" fontId="27" fillId="0" borderId="19" xfId="481" applyFont="1" applyBorder="1" applyAlignment="1">
      <alignment vertical="center"/>
    </xf>
    <xf numFmtId="0" fontId="26" fillId="0" borderId="0" xfId="481" applyFont="1" applyAlignment="1"/>
    <xf numFmtId="0" fontId="24" fillId="0" borderId="0" xfId="481" applyFont="1" applyAlignment="1"/>
    <xf numFmtId="0" fontId="26" fillId="0" borderId="0" xfId="481" applyFont="1" applyAlignment="1">
      <alignment horizontal="left"/>
    </xf>
    <xf numFmtId="0" fontId="23" fillId="0" borderId="0" xfId="481" applyFont="1" applyBorder="1" applyAlignment="1">
      <alignment vertical="center"/>
    </xf>
    <xf numFmtId="0" fontId="25" fillId="0" borderId="0" xfId="481" applyFont="1" applyAlignment="1"/>
    <xf numFmtId="16" fontId="25" fillId="0" borderId="0" xfId="481" applyNumberFormat="1" applyFont="1" applyBorder="1" applyAlignment="1">
      <alignment horizontal="center" vertical="center"/>
    </xf>
    <xf numFmtId="0" fontId="25" fillId="0" borderId="0" xfId="481" applyFont="1" applyBorder="1" applyAlignment="1">
      <alignment horizontal="center" vertical="center"/>
    </xf>
    <xf numFmtId="3" fontId="25" fillId="0" borderId="14" xfId="481" applyNumberFormat="1" applyFont="1" applyBorder="1" applyAlignment="1">
      <alignment horizontal="right" vertical="center" indent="3"/>
    </xf>
    <xf numFmtId="0" fontId="33" fillId="0" borderId="0" xfId="481" applyFont="1" applyAlignment="1">
      <alignment vertical="center"/>
    </xf>
    <xf numFmtId="0" fontId="27" fillId="0" borderId="0" xfId="0" applyFont="1" applyAlignment="1">
      <alignment horizontal="center" vertical="center"/>
    </xf>
    <xf numFmtId="0" fontId="68" fillId="26" borderId="0" xfId="0" applyFont="1" applyFill="1" applyAlignment="1">
      <alignment vertical="center"/>
    </xf>
    <xf numFmtId="0" fontId="27" fillId="0" borderId="0" xfId="481" applyFont="1" applyBorder="1" applyAlignment="1">
      <alignment horizontal="center" vertical="center"/>
    </xf>
    <xf numFmtId="3" fontId="25" fillId="0" borderId="0" xfId="481" applyNumberFormat="1" applyFont="1" applyBorder="1" applyAlignment="1">
      <alignment horizontal="right" vertical="center"/>
    </xf>
    <xf numFmtId="3" fontId="27" fillId="0" borderId="0" xfId="481" applyNumberFormat="1" applyFont="1" applyBorder="1" applyAlignment="1">
      <alignment horizontal="right" vertical="center"/>
    </xf>
    <xf numFmtId="3" fontId="68" fillId="26" borderId="0" xfId="0" applyNumberFormat="1" applyFont="1" applyFill="1" applyAlignment="1">
      <alignment vertical="center"/>
    </xf>
    <xf numFmtId="0" fontId="27" fillId="0" borderId="0" xfId="481" applyFont="1" applyFill="1" applyBorder="1" applyAlignment="1">
      <alignment horizontal="center" vertical="center"/>
    </xf>
    <xf numFmtId="3" fontId="25" fillId="0" borderId="14" xfId="481" applyNumberFormat="1" applyFont="1" applyBorder="1" applyAlignment="1">
      <alignment horizontal="right" vertical="center"/>
    </xf>
    <xf numFmtId="0" fontId="57" fillId="0" borderId="0" xfId="481" applyFont="1" applyBorder="1" applyAlignment="1">
      <alignment vertical="center"/>
    </xf>
    <xf numFmtId="0" fontId="22" fillId="0" borderId="0" xfId="481" applyFont="1" applyAlignment="1"/>
    <xf numFmtId="193" fontId="25" fillId="0" borderId="19" xfId="319" applyNumberFormat="1" applyFont="1" applyBorder="1" applyAlignment="1">
      <alignment horizontal="center" vertical="center"/>
    </xf>
    <xf numFmtId="0" fontId="27" fillId="0" borderId="0" xfId="481" applyFont="1" applyBorder="1" applyAlignment="1">
      <alignment horizontal="left" vertical="center"/>
    </xf>
    <xf numFmtId="0" fontId="27" fillId="0" borderId="0" xfId="481" applyFont="1" applyBorder="1" applyAlignment="1">
      <alignment vertical="center"/>
    </xf>
    <xf numFmtId="193" fontId="27" fillId="0" borderId="0" xfId="319" applyNumberFormat="1" applyFont="1" applyBorder="1" applyAlignment="1">
      <alignment horizontal="right" vertical="center"/>
    </xf>
    <xf numFmtId="193" fontId="25" fillId="0" borderId="16" xfId="319" applyNumberFormat="1" applyFont="1" applyBorder="1" applyAlignment="1">
      <alignment horizontal="center"/>
    </xf>
    <xf numFmtId="193" fontId="25" fillId="0" borderId="19" xfId="319" applyNumberFormat="1" applyFont="1" applyBorder="1" applyAlignment="1">
      <alignment horizontal="center" vertical="top"/>
    </xf>
    <xf numFmtId="0" fontId="25" fillId="0" borderId="0" xfId="481" applyFont="1" applyBorder="1" applyAlignment="1">
      <alignment vertical="center"/>
    </xf>
    <xf numFmtId="3" fontId="27" fillId="0" borderId="0" xfId="319" applyNumberFormat="1" applyFont="1" applyBorder="1" applyAlignment="1">
      <alignment horizontal="center" vertical="center"/>
    </xf>
    <xf numFmtId="3" fontId="27" fillId="0" borderId="0" xfId="319" applyNumberFormat="1" applyFont="1" applyBorder="1" applyAlignment="1">
      <alignment horizontal="center"/>
    </xf>
    <xf numFmtId="49" fontId="27" fillId="0" borderId="0" xfId="319" applyNumberFormat="1" applyFont="1" applyBorder="1" applyAlignment="1">
      <alignment horizontal="center" vertical="center"/>
    </xf>
    <xf numFmtId="193" fontId="27" fillId="0" borderId="0" xfId="319" applyNumberFormat="1" applyFont="1" applyBorder="1" applyAlignment="1">
      <alignment horizontal="center" vertical="center"/>
    </xf>
    <xf numFmtId="3" fontId="27" fillId="0" borderId="19" xfId="319" applyNumberFormat="1" applyFont="1" applyBorder="1" applyAlignment="1">
      <alignment horizontal="center" vertical="center"/>
    </xf>
    <xf numFmtId="3" fontId="27" fillId="0" borderId="19" xfId="319" applyNumberFormat="1" applyFont="1" applyBorder="1" applyAlignment="1">
      <alignment horizontal="center"/>
    </xf>
    <xf numFmtId="193" fontId="25" fillId="0" borderId="14" xfId="319" applyNumberFormat="1" applyFont="1" applyBorder="1" applyAlignment="1">
      <alignment horizontal="center" vertical="center"/>
    </xf>
    <xf numFmtId="193" fontId="27" fillId="0" borderId="16" xfId="319" applyNumberFormat="1" applyFont="1" applyBorder="1" applyAlignment="1">
      <alignment vertical="center"/>
    </xf>
    <xf numFmtId="3" fontId="27" fillId="0" borderId="0" xfId="319" applyNumberFormat="1" applyFont="1" applyBorder="1" applyAlignment="1">
      <alignment vertical="center"/>
    </xf>
    <xf numFmtId="3" fontId="27" fillId="0" borderId="19" xfId="319" applyNumberFormat="1" applyFont="1" applyBorder="1" applyAlignment="1">
      <alignment vertical="center"/>
    </xf>
    <xf numFmtId="193" fontId="27" fillId="0" borderId="19" xfId="319" applyNumberFormat="1" applyFont="1" applyBorder="1" applyAlignment="1">
      <alignment horizontal="right" vertical="center"/>
    </xf>
    <xf numFmtId="0" fontId="25" fillId="0" borderId="0" xfId="481" applyFont="1" applyAlignment="1">
      <alignment vertical="center"/>
    </xf>
    <xf numFmtId="193" fontId="27" fillId="0" borderId="0" xfId="319" applyNumberFormat="1" applyFont="1" applyAlignment="1"/>
    <xf numFmtId="0" fontId="22" fillId="0" borderId="0" xfId="487" applyFont="1"/>
    <xf numFmtId="192" fontId="36" fillId="0" borderId="0" xfId="487" applyNumberFormat="1" applyFont="1"/>
    <xf numFmtId="0" fontId="36" fillId="0" borderId="0" xfId="487" applyFont="1"/>
    <xf numFmtId="3" fontId="25" fillId="0" borderId="14" xfId="319" applyNumberFormat="1" applyFont="1" applyBorder="1" applyAlignment="1">
      <alignment horizontal="right" vertical="center" indent="2"/>
    </xf>
    <xf numFmtId="4" fontId="25" fillId="0" borderId="14" xfId="319" applyNumberFormat="1" applyFont="1" applyBorder="1" applyAlignment="1">
      <alignment horizontal="right" vertical="center" indent="2"/>
    </xf>
    <xf numFmtId="0" fontId="27" fillId="0" borderId="0" xfId="487" applyFont="1" applyAlignment="1">
      <alignment vertical="center"/>
    </xf>
    <xf numFmtId="2" fontId="27" fillId="0" borderId="0" xfId="487" applyNumberFormat="1" applyFont="1" applyAlignment="1">
      <alignment vertical="center"/>
    </xf>
    <xf numFmtId="0" fontId="27" fillId="0" borderId="0" xfId="487" applyFont="1" applyAlignment="1">
      <alignment horizontal="center"/>
    </xf>
    <xf numFmtId="0" fontId="27" fillId="0" borderId="0" xfId="487" applyFont="1"/>
    <xf numFmtId="194" fontId="27" fillId="0" borderId="0" xfId="319" applyNumberFormat="1" applyFont="1" applyAlignment="1">
      <alignment horizontal="center"/>
    </xf>
    <xf numFmtId="0" fontId="23" fillId="0" borderId="0" xfId="489" applyFont="1" applyAlignment="1"/>
    <xf numFmtId="0" fontId="26" fillId="0" borderId="0" xfId="489" applyFont="1" applyBorder="1" applyAlignment="1"/>
    <xf numFmtId="0" fontId="24" fillId="0" borderId="0" xfId="489" applyFont="1" applyBorder="1" applyAlignment="1"/>
    <xf numFmtId="0" fontId="24" fillId="0" borderId="25" xfId="489" applyFont="1" applyBorder="1" applyAlignment="1">
      <alignment vertical="center"/>
    </xf>
    <xf numFmtId="41" fontId="24" fillId="0" borderId="22" xfId="489" applyNumberFormat="1" applyFont="1" applyBorder="1" applyAlignment="1">
      <alignment horizontal="center" vertical="center"/>
    </xf>
    <xf numFmtId="41" fontId="24" fillId="0" borderId="25" xfId="489" applyNumberFormat="1" applyFont="1" applyBorder="1" applyAlignment="1">
      <alignment horizontal="center" vertical="center"/>
    </xf>
    <xf numFmtId="41" fontId="24" fillId="0" borderId="25" xfId="489" quotePrefix="1" applyNumberFormat="1" applyFont="1" applyBorder="1" applyAlignment="1">
      <alignment horizontal="center" vertical="center"/>
    </xf>
    <xf numFmtId="0" fontId="24" fillId="0" borderId="0" xfId="489" applyFont="1" applyBorder="1" applyAlignment="1">
      <alignment vertical="center"/>
    </xf>
    <xf numFmtId="0" fontId="26" fillId="0" borderId="13" xfId="489" applyFont="1" applyBorder="1" applyAlignment="1">
      <alignment horizontal="center" vertical="center"/>
    </xf>
    <xf numFmtId="41" fontId="26" fillId="0" borderId="13" xfId="319" applyNumberFormat="1" applyFont="1" applyBorder="1" applyAlignment="1">
      <alignment horizontal="center" vertical="center"/>
    </xf>
    <xf numFmtId="0" fontId="26" fillId="0" borderId="0" xfId="489" applyFont="1" applyBorder="1" applyAlignment="1">
      <alignment horizontal="center"/>
    </xf>
    <xf numFmtId="0" fontId="25" fillId="0" borderId="0" xfId="486" applyFont="1" applyBorder="1" applyAlignment="1">
      <alignment vertical="center"/>
    </xf>
    <xf numFmtId="0" fontId="27" fillId="0" borderId="0" xfId="486" applyFont="1" applyBorder="1" applyAlignment="1">
      <alignment vertical="center"/>
    </xf>
    <xf numFmtId="3" fontId="27" fillId="0" borderId="0" xfId="486" applyNumberFormat="1" applyFont="1" applyBorder="1" applyAlignment="1">
      <alignment vertical="center"/>
    </xf>
    <xf numFmtId="0" fontId="27" fillId="0" borderId="0" xfId="489" applyFont="1" applyAlignment="1"/>
    <xf numFmtId="0" fontId="67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63" fillId="0" borderId="0" xfId="0" applyFont="1" applyBorder="1" applyAlignment="1">
      <alignment vertical="center"/>
    </xf>
    <xf numFmtId="0" fontId="71" fillId="0" borderId="0" xfId="0" applyFont="1" applyAlignment="1">
      <alignment vertical="center"/>
    </xf>
    <xf numFmtId="199" fontId="26" fillId="0" borderId="14" xfId="0" applyNumberFormat="1" applyFont="1" applyBorder="1" applyAlignment="1">
      <alignment vertical="center"/>
    </xf>
    <xf numFmtId="199" fontId="26" fillId="0" borderId="14" xfId="0" applyNumberFormat="1" applyFont="1" applyBorder="1" applyAlignment="1">
      <alignment horizontal="right" vertical="center"/>
    </xf>
    <xf numFmtId="3" fontId="65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72" fillId="0" borderId="0" xfId="0" applyFont="1" applyAlignment="1">
      <alignment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72" fillId="0" borderId="0" xfId="0" applyFont="1" applyAlignment="1">
      <alignment horizontal="center" vertical="center"/>
    </xf>
    <xf numFmtId="0" fontId="72" fillId="0" borderId="0" xfId="0" applyFont="1" applyAlignment="1">
      <alignment horizontal="right" vertical="center"/>
    </xf>
    <xf numFmtId="0" fontId="71" fillId="0" borderId="0" xfId="0" applyFont="1" applyAlignment="1">
      <alignment horizontal="right" vertical="center"/>
    </xf>
    <xf numFmtId="0" fontId="29" fillId="0" borderId="0" xfId="501" applyAlignment="1">
      <alignment vertical="center"/>
    </xf>
    <xf numFmtId="0" fontId="25" fillId="26" borderId="13" xfId="501" applyFont="1" applyFill="1" applyBorder="1" applyAlignment="1" applyProtection="1">
      <alignment horizontal="center" vertical="center"/>
    </xf>
    <xf numFmtId="0" fontId="27" fillId="0" borderId="25" xfId="501" applyFont="1" applyBorder="1" applyAlignment="1" applyProtection="1">
      <alignment horizontal="left" vertical="center"/>
    </xf>
    <xf numFmtId="3" fontId="27" fillId="0" borderId="23" xfId="312" applyNumberFormat="1" applyFont="1" applyBorder="1" applyAlignment="1" applyProtection="1">
      <alignment horizontal="right" vertical="center"/>
    </xf>
    <xf numFmtId="0" fontId="73" fillId="0" borderId="0" xfId="501" applyFont="1" applyAlignment="1">
      <alignment vertical="center"/>
    </xf>
    <xf numFmtId="3" fontId="27" fillId="0" borderId="22" xfId="312" applyNumberFormat="1" applyFont="1" applyBorder="1" applyAlignment="1" applyProtection="1">
      <alignment horizontal="right" vertical="center"/>
    </xf>
    <xf numFmtId="3" fontId="25" fillId="0" borderId="20" xfId="312" applyNumberFormat="1" applyFont="1" applyBorder="1" applyAlignment="1">
      <alignment horizontal="right" vertical="center"/>
    </xf>
    <xf numFmtId="0" fontId="25" fillId="0" borderId="0" xfId="501" applyFont="1" applyAlignment="1">
      <alignment vertical="center"/>
    </xf>
    <xf numFmtId="0" fontId="27" fillId="0" borderId="0" xfId="501" applyFont="1" applyAlignment="1">
      <alignment vertical="center"/>
    </xf>
    <xf numFmtId="4" fontId="27" fillId="0" borderId="0" xfId="501" applyNumberFormat="1" applyFont="1" applyAlignment="1">
      <alignment vertical="center"/>
    </xf>
    <xf numFmtId="0" fontId="57" fillId="0" borderId="0" xfId="501" applyFont="1" applyAlignment="1">
      <alignment vertical="center"/>
    </xf>
    <xf numFmtId="0" fontId="24" fillId="0" borderId="0" xfId="434" applyFont="1" applyAlignment="1">
      <alignment vertical="center"/>
    </xf>
    <xf numFmtId="193" fontId="24" fillId="0" borderId="0" xfId="332" applyNumberFormat="1" applyFont="1" applyAlignment="1">
      <alignment vertical="center"/>
    </xf>
    <xf numFmtId="0" fontId="26" fillId="0" borderId="0" xfId="434" applyFont="1" applyAlignment="1">
      <alignment vertical="center"/>
    </xf>
    <xf numFmtId="0" fontId="29" fillId="0" borderId="0" xfId="501" applyFont="1" applyAlignment="1">
      <alignment vertical="center"/>
    </xf>
    <xf numFmtId="0" fontId="22" fillId="0" borderId="0" xfId="495" applyFont="1" applyAlignment="1">
      <alignment vertical="center"/>
    </xf>
    <xf numFmtId="0" fontId="24" fillId="0" borderId="0" xfId="495" applyFont="1" applyAlignment="1">
      <alignment vertical="center"/>
    </xf>
    <xf numFmtId="0" fontId="25" fillId="0" borderId="24" xfId="495" applyFont="1" applyFill="1" applyBorder="1" applyAlignment="1" applyProtection="1">
      <alignment horizontal="center" vertical="center"/>
    </xf>
    <xf numFmtId="0" fontId="27" fillId="0" borderId="0" xfId="495" applyFont="1" applyFill="1" applyAlignment="1">
      <alignment vertical="center"/>
    </xf>
    <xf numFmtId="0" fontId="27" fillId="0" borderId="0" xfId="495" applyFont="1" applyAlignment="1">
      <alignment vertical="center"/>
    </xf>
    <xf numFmtId="0" fontId="25" fillId="0" borderId="0" xfId="498" applyFont="1" applyAlignment="1">
      <alignment vertical="center"/>
    </xf>
    <xf numFmtId="0" fontId="57" fillId="0" borderId="0" xfId="498" applyFont="1" applyAlignment="1">
      <alignment vertical="center"/>
    </xf>
    <xf numFmtId="0" fontId="27" fillId="0" borderId="0" xfId="434" applyFont="1" applyAlignment="1">
      <alignment vertical="center"/>
    </xf>
    <xf numFmtId="0" fontId="22" fillId="0" borderId="0" xfId="498" applyFont="1" applyAlignment="1">
      <alignment vertical="center"/>
    </xf>
    <xf numFmtId="0" fontId="24" fillId="0" borderId="0" xfId="508" applyFont="1" applyBorder="1" applyAlignment="1" applyProtection="1">
      <alignment horizontal="left" vertical="center"/>
      <protection locked="0"/>
    </xf>
    <xf numFmtId="193" fontId="24" fillId="0" borderId="22" xfId="332" applyNumberFormat="1" applyFont="1" applyBorder="1" applyAlignment="1" applyProtection="1">
      <alignment horizontal="right" vertical="center"/>
      <protection locked="0"/>
    </xf>
    <xf numFmtId="193" fontId="24" fillId="0" borderId="22" xfId="332" applyNumberFormat="1" applyFont="1" applyBorder="1" applyAlignment="1">
      <alignment horizontal="right" vertical="center"/>
    </xf>
    <xf numFmtId="0" fontId="24" fillId="0" borderId="0" xfId="500" applyFont="1" applyBorder="1" applyAlignment="1">
      <alignment vertical="center"/>
    </xf>
    <xf numFmtId="0" fontId="24" fillId="0" borderId="0" xfId="508" applyFont="1" applyBorder="1" applyAlignment="1">
      <alignment horizontal="left" vertical="center"/>
    </xf>
    <xf numFmtId="0" fontId="23" fillId="0" borderId="0" xfId="498" applyFont="1" applyAlignment="1">
      <alignment vertical="center"/>
    </xf>
    <xf numFmtId="193" fontId="26" fillId="0" borderId="20" xfId="332" applyNumberFormat="1" applyFont="1" applyBorder="1" applyAlignment="1">
      <alignment horizontal="right" vertical="center"/>
    </xf>
    <xf numFmtId="0" fontId="26" fillId="0" borderId="0" xfId="500" applyFont="1" applyAlignment="1">
      <alignment vertical="top"/>
    </xf>
    <xf numFmtId="3" fontId="24" fillId="0" borderId="0" xfId="500" applyNumberFormat="1" applyFont="1" applyAlignment="1">
      <alignment horizontal="center" vertical="top"/>
    </xf>
    <xf numFmtId="0" fontId="24" fillId="0" borderId="0" xfId="500" applyFont="1" applyAlignment="1">
      <alignment vertical="top"/>
    </xf>
    <xf numFmtId="0" fontId="24" fillId="0" borderId="15" xfId="508" applyFont="1" applyBorder="1" applyAlignment="1" applyProtection="1">
      <alignment horizontal="left" vertical="center"/>
      <protection locked="0"/>
    </xf>
    <xf numFmtId="191" fontId="24" fillId="0" borderId="22" xfId="332" applyNumberFormat="1" applyFont="1" applyBorder="1" applyAlignment="1">
      <alignment horizontal="right" vertical="center"/>
    </xf>
    <xf numFmtId="0" fontId="24" fillId="0" borderId="17" xfId="508" applyFont="1" applyBorder="1" applyAlignment="1" applyProtection="1">
      <alignment horizontal="left" vertical="center"/>
      <protection locked="0"/>
    </xf>
    <xf numFmtId="191" fontId="24" fillId="0" borderId="22" xfId="332" applyNumberFormat="1" applyFont="1" applyBorder="1" applyAlignment="1" applyProtection="1">
      <alignment horizontal="right" vertical="center"/>
      <protection locked="0"/>
    </xf>
    <xf numFmtId="0" fontId="24" fillId="0" borderId="17" xfId="508" applyFont="1" applyBorder="1" applyAlignment="1">
      <alignment horizontal="left" vertical="center"/>
    </xf>
    <xf numFmtId="0" fontId="24" fillId="0" borderId="17" xfId="500" applyFont="1" applyBorder="1" applyAlignment="1">
      <alignment vertical="center"/>
    </xf>
    <xf numFmtId="191" fontId="26" fillId="0" borderId="20" xfId="332" applyNumberFormat="1" applyFont="1" applyBorder="1" applyAlignment="1">
      <alignment horizontal="right" vertical="center"/>
    </xf>
    <xf numFmtId="0" fontId="26" fillId="0" borderId="13" xfId="495" applyFont="1" applyBorder="1" applyAlignment="1">
      <alignment horizontal="center" vertical="center"/>
    </xf>
    <xf numFmtId="0" fontId="26" fillId="0" borderId="0" xfId="495" applyFont="1" applyAlignment="1">
      <alignment horizontal="center" vertical="center"/>
    </xf>
    <xf numFmtId="0" fontId="24" fillId="0" borderId="24" xfId="495" applyFont="1" applyBorder="1" applyAlignment="1">
      <alignment horizontal="center" vertical="center"/>
    </xf>
    <xf numFmtId="0" fontId="24" fillId="0" borderId="16" xfId="495" applyFont="1" applyBorder="1" applyAlignment="1">
      <alignment vertical="center"/>
    </xf>
    <xf numFmtId="0" fontId="24" fillId="0" borderId="25" xfId="495" applyFont="1" applyBorder="1" applyAlignment="1">
      <alignment horizontal="center" vertical="center"/>
    </xf>
    <xf numFmtId="0" fontId="24" fillId="0" borderId="0" xfId="495" applyFont="1" applyBorder="1" applyAlignment="1">
      <alignment vertical="center"/>
    </xf>
    <xf numFmtId="0" fontId="24" fillId="0" borderId="22" xfId="495" applyFont="1" applyBorder="1" applyAlignment="1">
      <alignment vertical="center"/>
    </xf>
    <xf numFmtId="0" fontId="24" fillId="0" borderId="17" xfId="495" applyFont="1" applyBorder="1" applyAlignment="1">
      <alignment vertical="center"/>
    </xf>
    <xf numFmtId="0" fontId="24" fillId="0" borderId="26" xfId="495" applyFont="1" applyBorder="1" applyAlignment="1">
      <alignment horizontal="center" vertical="center"/>
    </xf>
    <xf numFmtId="0" fontId="24" fillId="0" borderId="19" xfId="495" applyFont="1" applyBorder="1" applyAlignment="1">
      <alignment vertical="center"/>
    </xf>
    <xf numFmtId="0" fontId="24" fillId="0" borderId="18" xfId="495" applyFont="1" applyBorder="1" applyAlignment="1">
      <alignment vertical="center"/>
    </xf>
    <xf numFmtId="0" fontId="26" fillId="0" borderId="0" xfId="495" applyFont="1" applyBorder="1" applyAlignment="1">
      <alignment horizontal="left" vertical="center"/>
    </xf>
    <xf numFmtId="0" fontId="24" fillId="0" borderId="0" xfId="495" applyFont="1" applyAlignment="1">
      <alignment horizontal="right" vertical="center"/>
    </xf>
    <xf numFmtId="0" fontId="24" fillId="0" borderId="0" xfId="495" applyFont="1" applyAlignment="1">
      <alignment horizontal="center" vertical="center"/>
    </xf>
    <xf numFmtId="0" fontId="25" fillId="0" borderId="14" xfId="495" applyFont="1" applyBorder="1" applyAlignment="1">
      <alignment vertical="center"/>
    </xf>
    <xf numFmtId="0" fontId="25" fillId="0" borderId="0" xfId="495" applyFont="1" applyAlignment="1">
      <alignment horizontal="center" vertical="center"/>
    </xf>
    <xf numFmtId="0" fontId="24" fillId="0" borderId="20" xfId="495" applyFont="1" applyBorder="1" applyAlignment="1">
      <alignment vertical="center"/>
    </xf>
    <xf numFmtId="0" fontId="24" fillId="0" borderId="27" xfId="495" applyFont="1" applyBorder="1" applyAlignment="1">
      <alignment vertical="center"/>
    </xf>
    <xf numFmtId="0" fontId="26" fillId="0" borderId="0" xfId="495" applyFont="1" applyAlignment="1">
      <alignment vertical="center"/>
    </xf>
    <xf numFmtId="0" fontId="22" fillId="0" borderId="0" xfId="409" applyFont="1" applyAlignment="1">
      <alignment vertical="center"/>
    </xf>
    <xf numFmtId="0" fontId="27" fillId="0" borderId="0" xfId="409" applyFont="1" applyAlignment="1">
      <alignment vertical="center"/>
    </xf>
    <xf numFmtId="0" fontId="27" fillId="0" borderId="0" xfId="409" applyFont="1" applyAlignment="1">
      <alignment horizontal="center" vertical="center"/>
    </xf>
    <xf numFmtId="0" fontId="33" fillId="0" borderId="0" xfId="409" applyFont="1" applyAlignment="1">
      <alignment horizontal="left" vertical="center"/>
    </xf>
    <xf numFmtId="0" fontId="33" fillId="0" borderId="0" xfId="409" applyFont="1" applyBorder="1" applyAlignment="1">
      <alignment vertical="center"/>
    </xf>
    <xf numFmtId="0" fontId="33" fillId="0" borderId="0" xfId="409" applyFont="1" applyAlignment="1">
      <alignment vertical="center"/>
    </xf>
    <xf numFmtId="0" fontId="33" fillId="0" borderId="0" xfId="409" applyFont="1" applyAlignment="1">
      <alignment horizontal="center" vertical="center"/>
    </xf>
    <xf numFmtId="0" fontId="33" fillId="0" borderId="0" xfId="409" applyFont="1" applyAlignment="1">
      <alignment horizontal="center" vertical="center" textRotation="90"/>
    </xf>
    <xf numFmtId="0" fontId="27" fillId="0" borderId="0" xfId="525" applyFont="1" applyBorder="1" applyAlignment="1">
      <alignment vertical="center"/>
    </xf>
    <xf numFmtId="0" fontId="25" fillId="0" borderId="0" xfId="525" applyFont="1" applyFill="1" applyBorder="1" applyAlignment="1">
      <alignment vertical="center"/>
    </xf>
    <xf numFmtId="0" fontId="24" fillId="0" borderId="0" xfId="525" applyFont="1" applyBorder="1" applyAlignment="1">
      <alignment vertical="center"/>
    </xf>
    <xf numFmtId="0" fontId="26" fillId="0" borderId="0" xfId="455" applyFont="1" applyAlignment="1">
      <alignment vertical="center"/>
    </xf>
    <xf numFmtId="3" fontId="26" fillId="0" borderId="0" xfId="455" applyNumberFormat="1" applyFont="1" applyAlignment="1">
      <alignment vertical="center"/>
    </xf>
    <xf numFmtId="3" fontId="26" fillId="0" borderId="0" xfId="455" applyNumberFormat="1" applyFont="1" applyAlignment="1">
      <alignment horizontal="center" vertical="center"/>
    </xf>
    <xf numFmtId="0" fontId="25" fillId="0" borderId="0" xfId="525" applyFont="1" applyBorder="1" applyAlignment="1">
      <alignment vertical="center"/>
    </xf>
    <xf numFmtId="0" fontId="27" fillId="0" borderId="0" xfId="525" applyFont="1" applyBorder="1" applyAlignment="1">
      <alignment horizontal="center" vertical="center"/>
    </xf>
    <xf numFmtId="49" fontId="27" fillId="0" borderId="0" xfId="525" applyNumberFormat="1" applyFont="1" applyBorder="1" applyAlignment="1">
      <alignment horizontal="center" vertical="center"/>
    </xf>
    <xf numFmtId="3" fontId="27" fillId="0" borderId="0" xfId="360" applyNumberFormat="1" applyFont="1" applyBorder="1" applyAlignment="1">
      <alignment horizontal="center" vertical="center"/>
    </xf>
    <xf numFmtId="3" fontId="27" fillId="0" borderId="0" xfId="525" applyNumberFormat="1" applyFont="1" applyBorder="1" applyAlignment="1">
      <alignment horizontal="center" vertical="center"/>
    </xf>
    <xf numFmtId="0" fontId="61" fillId="0" borderId="0" xfId="518" applyFont="1"/>
    <xf numFmtId="193" fontId="61" fillId="0" borderId="0" xfId="518" applyNumberFormat="1" applyFont="1"/>
    <xf numFmtId="193" fontId="70" fillId="0" borderId="0" xfId="509" applyNumberFormat="1" applyFont="1" applyBorder="1" applyAlignment="1"/>
    <xf numFmtId="193" fontId="117" fillId="0" borderId="0" xfId="509" applyNumberFormat="1" applyFont="1" applyBorder="1" applyAlignment="1"/>
    <xf numFmtId="0" fontId="70" fillId="0" borderId="0" xfId="509" applyFont="1" applyBorder="1" applyAlignment="1">
      <alignment horizontal="left" vertical="center"/>
    </xf>
    <xf numFmtId="0" fontId="63" fillId="0" borderId="0" xfId="509" applyFont="1" applyAlignment="1"/>
    <xf numFmtId="0" fontId="118" fillId="0" borderId="0" xfId="509" applyFont="1" applyAlignment="1"/>
    <xf numFmtId="0" fontId="70" fillId="0" borderId="0" xfId="509" applyFont="1" applyAlignment="1"/>
    <xf numFmtId="3" fontId="70" fillId="0" borderId="26" xfId="357" applyNumberFormat="1" applyFont="1" applyBorder="1" applyAlignment="1">
      <alignment horizontal="right" vertical="center" indent="1"/>
    </xf>
    <xf numFmtId="0" fontId="63" fillId="0" borderId="26" xfId="509" applyFont="1" applyBorder="1" applyAlignment="1">
      <alignment horizontal="left" vertical="center"/>
    </xf>
    <xf numFmtId="3" fontId="70" fillId="0" borderId="25" xfId="357" applyNumberFormat="1" applyFont="1" applyBorder="1" applyAlignment="1">
      <alignment horizontal="right" vertical="center" indent="1"/>
    </xf>
    <xf numFmtId="0" fontId="63" fillId="0" borderId="25" xfId="509" applyFont="1" applyBorder="1" applyAlignment="1">
      <alignment horizontal="left" vertical="center"/>
    </xf>
    <xf numFmtId="0" fontId="22" fillId="0" borderId="0" xfId="409" applyFont="1" applyBorder="1" applyAlignment="1">
      <alignment vertical="center"/>
    </xf>
    <xf numFmtId="0" fontId="22" fillId="0" borderId="0" xfId="409" applyFont="1" applyAlignment="1">
      <alignment horizontal="center" vertical="center" textRotation="90"/>
    </xf>
    <xf numFmtId="0" fontId="22" fillId="0" borderId="0" xfId="409" applyFont="1" applyAlignment="1">
      <alignment horizontal="center" vertical="center"/>
    </xf>
    <xf numFmtId="0" fontId="22" fillId="0" borderId="0" xfId="409" applyFont="1" applyAlignment="1">
      <alignment horizontal="left" vertical="center"/>
    </xf>
    <xf numFmtId="0" fontId="27" fillId="0" borderId="0" xfId="409" applyFont="1" applyBorder="1" applyAlignment="1">
      <alignment vertical="center"/>
    </xf>
    <xf numFmtId="0" fontId="27" fillId="0" borderId="0" xfId="409" applyFont="1" applyAlignment="1">
      <alignment horizontal="center" vertical="center" textRotation="90"/>
    </xf>
    <xf numFmtId="0" fontId="27" fillId="0" borderId="0" xfId="409" applyFont="1" applyAlignment="1">
      <alignment horizontal="left" vertical="center"/>
    </xf>
    <xf numFmtId="0" fontId="24" fillId="0" borderId="0" xfId="409" applyFont="1" applyAlignment="1">
      <alignment vertical="center"/>
    </xf>
    <xf numFmtId="0" fontId="24" fillId="0" borderId="0" xfId="409" applyFont="1" applyBorder="1" applyAlignment="1">
      <alignment vertical="center"/>
    </xf>
    <xf numFmtId="0" fontId="24" fillId="0" borderId="0" xfId="409" applyFont="1" applyAlignment="1">
      <alignment horizontal="center" vertical="center" textRotation="90"/>
    </xf>
    <xf numFmtId="0" fontId="24" fillId="0" borderId="0" xfId="409" applyFont="1" applyAlignment="1">
      <alignment horizontal="center" vertical="center"/>
    </xf>
    <xf numFmtId="0" fontId="24" fillId="0" borderId="0" xfId="409" applyFont="1" applyAlignment="1">
      <alignment horizontal="left" vertical="center"/>
    </xf>
    <xf numFmtId="0" fontId="33" fillId="0" borderId="0" xfId="409" applyFont="1" applyFill="1" applyAlignment="1">
      <alignment vertical="center"/>
    </xf>
    <xf numFmtId="0" fontId="33" fillId="0" borderId="0" xfId="409" applyFont="1" applyFill="1" applyBorder="1" applyAlignment="1">
      <alignment vertical="center"/>
    </xf>
    <xf numFmtId="191" fontId="33" fillId="0" borderId="13" xfId="409" applyNumberFormat="1" applyFont="1" applyFill="1" applyBorder="1" applyAlignment="1">
      <alignment horizontal="right" vertical="center"/>
    </xf>
    <xf numFmtId="0" fontId="36" fillId="0" borderId="0" xfId="409" applyFont="1" applyAlignment="1">
      <alignment vertical="center"/>
    </xf>
    <xf numFmtId="0" fontId="36" fillId="0" borderId="0" xfId="409" applyFont="1" applyBorder="1" applyAlignment="1">
      <alignment vertical="center"/>
    </xf>
    <xf numFmtId="191" fontId="33" fillId="0" borderId="25" xfId="409" applyNumberFormat="1" applyFont="1" applyFill="1" applyBorder="1" applyAlignment="1">
      <alignment horizontal="right" vertical="center"/>
    </xf>
    <xf numFmtId="0" fontId="36" fillId="0" borderId="26" xfId="409" applyFont="1" applyFill="1" applyBorder="1" applyAlignment="1">
      <alignment vertical="center"/>
    </xf>
    <xf numFmtId="0" fontId="36" fillId="0" borderId="25" xfId="409" applyFont="1" applyFill="1" applyBorder="1" applyAlignment="1">
      <alignment horizontal="left" vertical="center"/>
    </xf>
    <xf numFmtId="191" fontId="33" fillId="0" borderId="24" xfId="409" applyNumberFormat="1" applyFont="1" applyFill="1" applyBorder="1" applyAlignment="1">
      <alignment horizontal="right" vertical="center"/>
    </xf>
    <xf numFmtId="0" fontId="36" fillId="0" borderId="24" xfId="409" applyFont="1" applyFill="1" applyBorder="1" applyAlignment="1">
      <alignment horizontal="left" vertical="center"/>
    </xf>
    <xf numFmtId="0" fontId="25" fillId="0" borderId="0" xfId="409" applyFont="1" applyAlignment="1">
      <alignment vertical="center"/>
    </xf>
    <xf numFmtId="0" fontId="25" fillId="0" borderId="0" xfId="409" applyFont="1" applyBorder="1" applyAlignment="1">
      <alignment vertical="center"/>
    </xf>
    <xf numFmtId="0" fontId="25" fillId="0" borderId="24" xfId="409" applyFont="1" applyFill="1" applyBorder="1" applyAlignment="1">
      <alignment horizontal="center" vertical="justify" textRotation="90"/>
    </xf>
    <xf numFmtId="0" fontId="26" fillId="0" borderId="0" xfId="409" applyFont="1" applyAlignment="1">
      <alignment vertical="center"/>
    </xf>
    <xf numFmtId="0" fontId="26" fillId="0" borderId="0" xfId="409" applyFont="1" applyBorder="1" applyAlignment="1">
      <alignment vertical="center"/>
    </xf>
    <xf numFmtId="0" fontId="26" fillId="0" borderId="0" xfId="409" applyFont="1" applyAlignment="1">
      <alignment horizontal="center" vertical="center" textRotation="90"/>
    </xf>
    <xf numFmtId="0" fontId="26" fillId="0" borderId="0" xfId="409" applyFont="1" applyAlignment="1">
      <alignment horizontal="center" vertical="center"/>
    </xf>
    <xf numFmtId="0" fontId="26" fillId="0" borderId="0" xfId="409" applyFont="1" applyAlignment="1">
      <alignment horizontal="left" vertical="center"/>
    </xf>
    <xf numFmtId="3" fontId="26" fillId="0" borderId="0" xfId="409" applyNumberFormat="1" applyFont="1" applyAlignment="1">
      <alignment horizontal="center" vertical="center"/>
    </xf>
    <xf numFmtId="0" fontId="26" fillId="0" borderId="0" xfId="409" applyFont="1" applyFill="1" applyAlignment="1">
      <alignment vertical="center"/>
    </xf>
    <xf numFmtId="0" fontId="26" fillId="0" borderId="0" xfId="409" applyFont="1" applyFill="1" applyBorder="1" applyAlignment="1">
      <alignment vertical="center"/>
    </xf>
    <xf numFmtId="191" fontId="26" fillId="0" borderId="13" xfId="409" applyNumberFormat="1" applyFont="1" applyFill="1" applyBorder="1" applyAlignment="1">
      <alignment horizontal="right" vertical="center"/>
    </xf>
    <xf numFmtId="191" fontId="26" fillId="0" borderId="26" xfId="409" applyNumberFormat="1" applyFont="1" applyFill="1" applyBorder="1" applyAlignment="1">
      <alignment horizontal="right" vertical="center"/>
    </xf>
    <xf numFmtId="0" fontId="24" fillId="0" borderId="26" xfId="409" applyFont="1" applyFill="1" applyBorder="1" applyAlignment="1">
      <alignment horizontal="left" vertical="center" indent="1"/>
    </xf>
    <xf numFmtId="191" fontId="26" fillId="0" borderId="25" xfId="409" applyNumberFormat="1" applyFont="1" applyFill="1" applyBorder="1" applyAlignment="1">
      <alignment horizontal="right" vertical="center"/>
    </xf>
    <xf numFmtId="0" fontId="24" fillId="0" borderId="25" xfId="409" applyFont="1" applyFill="1" applyBorder="1" applyAlignment="1">
      <alignment horizontal="left" vertical="center" indent="1"/>
    </xf>
    <xf numFmtId="191" fontId="26" fillId="0" borderId="24" xfId="409" applyNumberFormat="1" applyFont="1" applyFill="1" applyBorder="1" applyAlignment="1">
      <alignment horizontal="right" vertical="center"/>
    </xf>
    <xf numFmtId="0" fontId="24" fillId="0" borderId="24" xfId="409" applyFont="1" applyFill="1" applyBorder="1" applyAlignment="1">
      <alignment horizontal="left" vertical="center" indent="1"/>
    </xf>
    <xf numFmtId="0" fontId="26" fillId="0" borderId="15" xfId="409" applyFont="1" applyFill="1" applyBorder="1" applyAlignment="1">
      <alignment horizontal="center" vertical="justify" textRotation="90" wrapText="1"/>
    </xf>
    <xf numFmtId="0" fontId="26" fillId="0" borderId="24" xfId="409" applyFont="1" applyFill="1" applyBorder="1" applyAlignment="1">
      <alignment horizontal="center" vertical="justify" textRotation="90" wrapText="1"/>
    </xf>
    <xf numFmtId="0" fontId="26" fillId="0" borderId="24" xfId="409" applyFont="1" applyFill="1" applyBorder="1" applyAlignment="1">
      <alignment horizontal="center" vertical="justify" textRotation="90"/>
    </xf>
    <xf numFmtId="199" fontId="27" fillId="0" borderId="0" xfId="502" applyNumberFormat="1" applyFont="1" applyAlignment="1">
      <alignment vertical="center"/>
    </xf>
    <xf numFmtId="4" fontId="36" fillId="0" borderId="0" xfId="487" applyNumberFormat="1" applyFont="1"/>
    <xf numFmtId="191" fontId="24" fillId="0" borderId="0" xfId="409" applyNumberFormat="1" applyFont="1" applyAlignment="1">
      <alignment horizontal="center" vertical="center"/>
    </xf>
    <xf numFmtId="0" fontId="126" fillId="0" borderId="0" xfId="529" applyNumberFormat="1" applyFont="1" applyAlignment="1">
      <alignment horizontal="center" vertical="center"/>
    </xf>
    <xf numFmtId="0" fontId="123" fillId="0" borderId="0" xfId="483" applyFont="1" applyAlignment="1">
      <alignment vertical="center"/>
    </xf>
    <xf numFmtId="0" fontId="123" fillId="0" borderId="0" xfId="493" applyFont="1" applyAlignment="1">
      <alignment vertical="center"/>
    </xf>
    <xf numFmtId="0" fontId="123" fillId="0" borderId="0" xfId="496" applyFont="1" applyAlignment="1">
      <alignment horizontal="center" vertical="center"/>
    </xf>
    <xf numFmtId="4" fontId="123" fillId="0" borderId="0" xfId="496" applyNumberFormat="1" applyFont="1" applyAlignment="1">
      <alignment horizontal="center" vertical="center"/>
    </xf>
    <xf numFmtId="0" fontId="125" fillId="0" borderId="0" xfId="502" applyFont="1" applyAlignment="1">
      <alignment vertical="center"/>
    </xf>
    <xf numFmtId="0" fontId="123" fillId="0" borderId="0" xfId="481" applyFont="1" applyBorder="1" applyAlignment="1">
      <alignment vertical="center"/>
    </xf>
    <xf numFmtId="0" fontId="127" fillId="0" borderId="0" xfId="409" applyFont="1" applyBorder="1" applyAlignment="1">
      <alignment vertical="center"/>
    </xf>
    <xf numFmtId="0" fontId="127" fillId="0" borderId="0" xfId="409" applyFont="1" applyAlignment="1">
      <alignment vertical="center"/>
    </xf>
    <xf numFmtId="0" fontId="126" fillId="0" borderId="0" xfId="516" applyFont="1" applyAlignment="1">
      <alignment vertical="center"/>
    </xf>
    <xf numFmtId="0" fontId="126" fillId="0" borderId="0" xfId="516" applyFont="1" applyAlignment="1">
      <alignment horizontal="right" vertical="center"/>
    </xf>
    <xf numFmtId="0" fontId="24" fillId="0" borderId="22" xfId="516" applyFont="1" applyBorder="1" applyAlignment="1">
      <alignment horizontal="right" vertical="center"/>
    </xf>
    <xf numFmtId="3" fontId="123" fillId="0" borderId="0" xfId="500" applyNumberFormat="1" applyFont="1" applyAlignment="1">
      <alignment horizontal="center" vertical="top"/>
    </xf>
    <xf numFmtId="0" fontId="123" fillId="0" borderId="0" xfId="500" applyFont="1" applyAlignment="1">
      <alignment vertical="top"/>
    </xf>
    <xf numFmtId="0" fontId="123" fillId="0" borderId="0" xfId="521" applyFont="1" applyAlignment="1">
      <alignment vertical="center"/>
    </xf>
    <xf numFmtId="0" fontId="128" fillId="0" borderId="0" xfId="498" applyFont="1" applyAlignment="1">
      <alignment vertical="center"/>
    </xf>
    <xf numFmtId="0" fontId="124" fillId="0" borderId="0" xfId="495" applyFont="1" applyBorder="1" applyAlignment="1">
      <alignment horizontal="left" vertical="center"/>
    </xf>
    <xf numFmtId="0" fontId="123" fillId="0" borderId="0" xfId="495" applyFont="1" applyBorder="1" applyAlignment="1">
      <alignment vertical="center"/>
    </xf>
    <xf numFmtId="0" fontId="123" fillId="0" borderId="0" xfId="495" applyFont="1" applyBorder="1" applyAlignment="1">
      <alignment horizontal="right" vertical="center"/>
    </xf>
    <xf numFmtId="0" fontId="123" fillId="0" borderId="0" xfId="495" applyFont="1" applyAlignment="1">
      <alignment vertical="center"/>
    </xf>
    <xf numFmtId="0" fontId="123" fillId="0" borderId="0" xfId="495" applyFont="1" applyAlignment="1">
      <alignment horizontal="left" vertical="center"/>
    </xf>
    <xf numFmtId="0" fontId="123" fillId="0" borderId="0" xfId="495" applyFont="1" applyAlignment="1">
      <alignment horizontal="right" vertical="center"/>
    </xf>
    <xf numFmtId="3" fontId="26" fillId="0" borderId="42" xfId="520" applyNumberFormat="1" applyFont="1" applyFill="1" applyBorder="1" applyAlignment="1">
      <alignment horizontal="right" vertical="center" indent="2"/>
    </xf>
    <xf numFmtId="3" fontId="24" fillId="0" borderId="41" xfId="512" applyNumberFormat="1" applyFont="1" applyFill="1" applyBorder="1" applyAlignment="1">
      <alignment horizontal="right" vertical="center" indent="2"/>
    </xf>
    <xf numFmtId="3" fontId="26" fillId="0" borderId="28" xfId="512" applyNumberFormat="1" applyFont="1" applyFill="1" applyBorder="1" applyAlignment="1">
      <alignment horizontal="right" vertical="center" indent="2"/>
    </xf>
    <xf numFmtId="41" fontId="36" fillId="0" borderId="0" xfId="520" applyNumberFormat="1" applyFont="1" applyFill="1" applyAlignment="1">
      <alignment horizontal="center" vertical="center"/>
    </xf>
    <xf numFmtId="41" fontId="36" fillId="0" borderId="0" xfId="520" applyNumberFormat="1" applyFont="1" applyFill="1" applyAlignment="1">
      <alignment horizontal="right" vertical="center"/>
    </xf>
    <xf numFmtId="41" fontId="36" fillId="0" borderId="22" xfId="520" applyNumberFormat="1" applyFont="1" applyFill="1" applyBorder="1" applyAlignment="1">
      <alignment horizontal="right" vertical="center"/>
    </xf>
    <xf numFmtId="41" fontId="36" fillId="0" borderId="21" xfId="520" applyNumberFormat="1" applyFont="1" applyFill="1" applyBorder="1" applyAlignment="1">
      <alignment horizontal="right" vertical="center"/>
    </xf>
    <xf numFmtId="199" fontId="63" fillId="0" borderId="0" xfId="0" applyNumberFormat="1" applyFont="1" applyBorder="1" applyAlignment="1">
      <alignment vertical="center"/>
    </xf>
    <xf numFmtId="199" fontId="63" fillId="0" borderId="0" xfId="0" applyNumberFormat="1" applyFont="1" applyBorder="1" applyAlignment="1">
      <alignment horizontal="right" vertical="center"/>
    </xf>
    <xf numFmtId="199" fontId="70" fillId="0" borderId="0" xfId="0" applyNumberFormat="1" applyFont="1" applyBorder="1" applyAlignment="1">
      <alignment vertical="center"/>
    </xf>
    <xf numFmtId="199" fontId="63" fillId="0" borderId="0" xfId="0" quotePrefix="1" applyNumberFormat="1" applyFont="1" applyBorder="1" applyAlignment="1">
      <alignment horizontal="right" vertical="center"/>
    </xf>
    <xf numFmtId="199" fontId="63" fillId="0" borderId="0" xfId="0" quotePrefix="1" applyNumberFormat="1" applyFont="1" applyBorder="1" applyAlignment="1">
      <alignment vertical="center"/>
    </xf>
    <xf numFmtId="3" fontId="63" fillId="0" borderId="26" xfId="357" applyNumberFormat="1" applyFont="1" applyBorder="1" applyAlignment="1">
      <alignment horizontal="right" vertical="center" indent="1"/>
    </xf>
    <xf numFmtId="3" fontId="63" fillId="0" borderId="25" xfId="357" applyNumberFormat="1" applyFont="1" applyBorder="1" applyAlignment="1">
      <alignment horizontal="right" vertical="center" indent="1"/>
    </xf>
    <xf numFmtId="3" fontId="63" fillId="0" borderId="25" xfId="509" applyNumberFormat="1" applyFont="1" applyBorder="1" applyAlignment="1">
      <alignment horizontal="right" vertical="center" indent="1"/>
    </xf>
    <xf numFmtId="3" fontId="63" fillId="0" borderId="26" xfId="509" applyNumberFormat="1" applyFont="1" applyBorder="1" applyAlignment="1">
      <alignment horizontal="right" vertical="center" indent="1"/>
    </xf>
    <xf numFmtId="191" fontId="36" fillId="0" borderId="26" xfId="409" applyNumberFormat="1" applyFont="1" applyFill="1" applyBorder="1" applyAlignment="1">
      <alignment horizontal="right" vertical="center"/>
    </xf>
    <xf numFmtId="191" fontId="36" fillId="0" borderId="25" xfId="409" applyNumberFormat="1" applyFont="1" applyFill="1" applyBorder="1" applyAlignment="1">
      <alignment horizontal="right" vertical="center"/>
    </xf>
    <xf numFmtId="191" fontId="36" fillId="0" borderId="24" xfId="409" applyNumberFormat="1" applyFont="1" applyFill="1" applyBorder="1" applyAlignment="1">
      <alignment horizontal="right" vertical="center"/>
    </xf>
    <xf numFmtId="191" fontId="24" fillId="0" borderId="26" xfId="409" applyNumberFormat="1" applyFont="1" applyFill="1" applyBorder="1" applyAlignment="1">
      <alignment horizontal="right" vertical="center"/>
    </xf>
    <xf numFmtId="191" fontId="24" fillId="0" borderId="25" xfId="409" applyNumberFormat="1" applyFont="1" applyFill="1" applyBorder="1" applyAlignment="1">
      <alignment horizontal="right" vertical="center"/>
    </xf>
    <xf numFmtId="191" fontId="24" fillId="0" borderId="24" xfId="409" applyNumberFormat="1" applyFont="1" applyFill="1" applyBorder="1" applyAlignment="1">
      <alignment horizontal="right" vertical="center"/>
    </xf>
    <xf numFmtId="3" fontId="27" fillId="0" borderId="23" xfId="309" applyNumberFormat="1" applyFont="1" applyBorder="1" applyAlignment="1">
      <alignment horizontal="right" vertical="center"/>
    </xf>
    <xf numFmtId="3" fontId="27" fillId="0" borderId="16" xfId="420" applyNumberFormat="1" applyFont="1" applyBorder="1" applyAlignment="1">
      <alignment horizontal="right" vertical="center"/>
    </xf>
    <xf numFmtId="3" fontId="27" fillId="0" borderId="23" xfId="420" applyNumberFormat="1" applyFont="1" applyBorder="1" applyAlignment="1">
      <alignment horizontal="right" vertical="center"/>
    </xf>
    <xf numFmtId="3" fontId="27" fillId="0" borderId="22" xfId="309" applyNumberFormat="1" applyFont="1" applyBorder="1" applyAlignment="1">
      <alignment horizontal="right" vertical="center"/>
    </xf>
    <xf numFmtId="3" fontId="27" fillId="0" borderId="0" xfId="420" applyNumberFormat="1" applyFont="1" applyBorder="1" applyAlignment="1">
      <alignment horizontal="right" vertical="center"/>
    </xf>
    <xf numFmtId="3" fontId="27" fillId="0" borderId="22" xfId="420" applyNumberFormat="1" applyFont="1" applyBorder="1" applyAlignment="1">
      <alignment horizontal="right" vertical="center"/>
    </xf>
    <xf numFmtId="3" fontId="27" fillId="0" borderId="21" xfId="309" applyNumberFormat="1" applyFont="1" applyBorder="1" applyAlignment="1">
      <alignment horizontal="right" vertical="center"/>
    </xf>
    <xf numFmtId="3" fontId="27" fillId="0" borderId="19" xfId="420" applyNumberFormat="1" applyFont="1" applyBorder="1" applyAlignment="1">
      <alignment horizontal="right" vertical="center"/>
    </xf>
    <xf numFmtId="3" fontId="27" fillId="0" borderId="21" xfId="420" applyNumberFormat="1" applyFont="1" applyBorder="1" applyAlignment="1">
      <alignment horizontal="right" vertical="center"/>
    </xf>
    <xf numFmtId="3" fontId="25" fillId="0" borderId="21" xfId="516" applyNumberFormat="1" applyFont="1" applyBorder="1" applyAlignment="1">
      <alignment horizontal="right" vertical="center"/>
    </xf>
    <xf numFmtId="3" fontId="24" fillId="0" borderId="21" xfId="420" applyNumberFormat="1" applyFont="1" applyBorder="1" applyAlignment="1">
      <alignment horizontal="right" vertical="center"/>
    </xf>
    <xf numFmtId="3" fontId="24" fillId="0" borderId="19" xfId="420" applyNumberFormat="1" applyFont="1" applyBorder="1" applyAlignment="1">
      <alignment horizontal="right" vertical="center"/>
    </xf>
    <xf numFmtId="3" fontId="24" fillId="0" borderId="19" xfId="420" applyNumberFormat="1" applyFont="1" applyBorder="1" applyAlignment="1">
      <alignment horizontal="center" vertical="center"/>
    </xf>
    <xf numFmtId="3" fontId="24" fillId="0" borderId="26" xfId="420" applyNumberFormat="1" applyFont="1" applyBorder="1" applyAlignment="1">
      <alignment horizontal="center" vertical="center"/>
    </xf>
    <xf numFmtId="3" fontId="24" fillId="0" borderId="21" xfId="420" applyNumberFormat="1" applyFont="1" applyBorder="1" applyAlignment="1">
      <alignment horizontal="center" vertical="center"/>
    </xf>
    <xf numFmtId="0" fontId="24" fillId="0" borderId="21" xfId="516" applyFont="1" applyBorder="1" applyAlignment="1">
      <alignment horizontal="right" vertical="center"/>
    </xf>
    <xf numFmtId="0" fontId="46" fillId="0" borderId="0" xfId="500" applyFont="1" applyAlignment="1">
      <alignment vertical="top"/>
    </xf>
    <xf numFmtId="0" fontId="24" fillId="0" borderId="23" xfId="495" applyNumberFormat="1" applyFont="1" applyBorder="1" applyAlignment="1">
      <alignment horizontal="right" vertical="center"/>
    </xf>
    <xf numFmtId="0" fontId="24" fillId="0" borderId="22" xfId="495" applyNumberFormat="1" applyFont="1" applyBorder="1" applyAlignment="1">
      <alignment horizontal="right" vertical="center"/>
    </xf>
    <xf numFmtId="203" fontId="24" fillId="0" borderId="22" xfId="495" applyNumberFormat="1" applyFont="1" applyBorder="1" applyAlignment="1">
      <alignment vertical="center"/>
    </xf>
    <xf numFmtId="204" fontId="24" fillId="0" borderId="22" xfId="495" applyNumberFormat="1" applyFont="1" applyBorder="1" applyAlignment="1">
      <alignment horizontal="right" vertical="center"/>
    </xf>
    <xf numFmtId="0" fontId="24" fillId="0" borderId="21" xfId="495" applyNumberFormat="1" applyFont="1" applyBorder="1" applyAlignment="1">
      <alignment horizontal="right" vertical="center"/>
    </xf>
    <xf numFmtId="0" fontId="24" fillId="0" borderId="0" xfId="495" applyNumberFormat="1" applyFont="1" applyAlignment="1">
      <alignment horizontal="right" vertical="center"/>
    </xf>
    <xf numFmtId="0" fontId="24" fillId="0" borderId="0" xfId="495" applyNumberFormat="1" applyFont="1" applyBorder="1" applyAlignment="1">
      <alignment horizontal="right" vertical="center"/>
    </xf>
    <xf numFmtId="17" fontId="27" fillId="0" borderId="0" xfId="481" applyNumberFormat="1" applyFont="1" applyBorder="1" applyAlignment="1" applyProtection="1">
      <alignment horizontal="left" vertical="center"/>
    </xf>
    <xf numFmtId="3" fontId="27" fillId="0" borderId="0" xfId="481" applyNumberFormat="1" applyFont="1" applyBorder="1" applyAlignment="1" applyProtection="1">
      <alignment horizontal="right" vertical="center" indent="1"/>
    </xf>
    <xf numFmtId="3" fontId="27" fillId="0" borderId="0" xfId="0" applyNumberFormat="1" applyFont="1" applyBorder="1" applyAlignment="1">
      <alignment horizontal="right" vertical="center" indent="1"/>
    </xf>
    <xf numFmtId="3" fontId="54" fillId="0" borderId="0" xfId="0" applyNumberFormat="1" applyFont="1" applyBorder="1" applyAlignment="1">
      <alignment horizontal="right" vertical="center" indent="1"/>
    </xf>
    <xf numFmtId="0" fontId="27" fillId="0" borderId="0" xfId="481" applyFont="1" applyBorder="1" applyAlignment="1" applyProtection="1">
      <alignment horizontal="left" vertical="center"/>
    </xf>
    <xf numFmtId="17" fontId="27" fillId="0" borderId="0" xfId="481" quotePrefix="1" applyNumberFormat="1" applyFont="1" applyBorder="1" applyAlignment="1" applyProtection="1">
      <alignment horizontal="left" vertical="center"/>
    </xf>
    <xf numFmtId="3" fontId="27" fillId="0" borderId="19" xfId="0" applyNumberFormat="1" applyFont="1" applyBorder="1" applyAlignment="1">
      <alignment horizontal="right" vertical="center" indent="1"/>
    </xf>
    <xf numFmtId="3" fontId="54" fillId="0" borderId="19" xfId="0" applyNumberFormat="1" applyFont="1" applyBorder="1" applyAlignment="1">
      <alignment horizontal="right" vertical="center" indent="1"/>
    </xf>
    <xf numFmtId="3" fontId="119" fillId="0" borderId="19" xfId="412" applyNumberFormat="1" applyFont="1" applyFill="1" applyBorder="1" applyAlignment="1">
      <alignment horizontal="right" vertical="center"/>
    </xf>
    <xf numFmtId="3" fontId="119" fillId="0" borderId="21" xfId="412" applyNumberFormat="1" applyFont="1" applyFill="1" applyBorder="1" applyAlignment="1">
      <alignment horizontal="right" vertical="center"/>
    </xf>
    <xf numFmtId="3" fontId="119" fillId="0" borderId="26" xfId="412" applyNumberFormat="1" applyFont="1" applyFill="1" applyBorder="1" applyAlignment="1">
      <alignment horizontal="center" vertical="center"/>
    </xf>
    <xf numFmtId="3" fontId="119" fillId="0" borderId="21" xfId="412" applyNumberFormat="1" applyFont="1" applyFill="1" applyBorder="1" applyAlignment="1">
      <alignment horizontal="center" vertical="center"/>
    </xf>
    <xf numFmtId="3" fontId="119" fillId="0" borderId="18" xfId="412" applyNumberFormat="1" applyFont="1" applyFill="1" applyBorder="1" applyAlignment="1">
      <alignment horizontal="center" vertical="center"/>
    </xf>
    <xf numFmtId="191" fontId="127" fillId="0" borderId="0" xfId="409" applyNumberFormat="1" applyFont="1" applyAlignment="1">
      <alignment horizontal="center" vertical="center"/>
    </xf>
    <xf numFmtId="0" fontId="33" fillId="0" borderId="22" xfId="524" applyFont="1" applyBorder="1" applyAlignment="1">
      <alignment vertical="center"/>
    </xf>
    <xf numFmtId="0" fontId="36" fillId="0" borderId="17" xfId="524" applyFont="1" applyBorder="1" applyAlignment="1">
      <alignment horizontal="left" vertical="center" indent="1"/>
    </xf>
    <xf numFmtId="0" fontId="36" fillId="0" borderId="25" xfId="524" applyFont="1" applyBorder="1" applyAlignment="1">
      <alignment horizontal="left" vertical="center" indent="1"/>
    </xf>
    <xf numFmtId="0" fontId="36" fillId="0" borderId="17" xfId="524" applyFont="1" applyBorder="1" applyAlignment="1">
      <alignment vertical="center"/>
    </xf>
    <xf numFmtId="0" fontId="36" fillId="0" borderId="18" xfId="524" applyFont="1" applyBorder="1" applyAlignment="1">
      <alignment horizontal="left" vertical="center" indent="1"/>
    </xf>
    <xf numFmtId="0" fontId="36" fillId="0" borderId="26" xfId="524" applyFont="1" applyBorder="1" applyAlignment="1">
      <alignment horizontal="left" vertical="center" indent="1"/>
    </xf>
    <xf numFmtId="0" fontId="33" fillId="0" borderId="23" xfId="524" applyFont="1" applyBorder="1" applyAlignment="1">
      <alignment vertical="center"/>
    </xf>
    <xf numFmtId="0" fontId="36" fillId="0" borderId="0" xfId="524" applyFont="1" applyFill="1" applyBorder="1" applyAlignment="1">
      <alignment vertical="center"/>
    </xf>
    <xf numFmtId="0" fontId="36" fillId="0" borderId="17" xfId="524" applyFont="1" applyFill="1" applyBorder="1" applyAlignment="1">
      <alignment vertical="center"/>
    </xf>
    <xf numFmtId="3" fontId="24" fillId="0" borderId="30" xfId="512" applyNumberFormat="1" applyFont="1" applyFill="1" applyBorder="1" applyAlignment="1">
      <alignment horizontal="right" vertical="center" indent="2"/>
    </xf>
    <xf numFmtId="3" fontId="24" fillId="0" borderId="45" xfId="512" applyNumberFormat="1" applyFont="1" applyFill="1" applyBorder="1" applyAlignment="1">
      <alignment horizontal="right" vertical="center" indent="2"/>
    </xf>
    <xf numFmtId="3" fontId="26" fillId="0" borderId="13" xfId="512" applyNumberFormat="1" applyFont="1" applyFill="1" applyBorder="1" applyAlignment="1">
      <alignment horizontal="right" vertical="center" indent="2"/>
    </xf>
    <xf numFmtId="0" fontId="25" fillId="0" borderId="13" xfId="513" applyFont="1" applyFill="1" applyBorder="1" applyAlignment="1">
      <alignment horizontal="center" vertical="center"/>
    </xf>
    <xf numFmtId="0" fontId="27" fillId="0" borderId="0" xfId="513" applyFont="1" applyAlignment="1">
      <alignment vertical="center"/>
    </xf>
    <xf numFmtId="0" fontId="27" fillId="0" borderId="24" xfId="513" applyFont="1" applyFill="1" applyBorder="1" applyAlignment="1">
      <alignment vertical="center"/>
    </xf>
    <xf numFmtId="193" fontId="27" fillId="0" borderId="23" xfId="319" applyNumberFormat="1" applyFont="1" applyFill="1" applyBorder="1" applyAlignment="1">
      <alignment vertical="center"/>
    </xf>
    <xf numFmtId="0" fontId="27" fillId="0" borderId="25" xfId="513" applyFont="1" applyFill="1" applyBorder="1" applyAlignment="1">
      <alignment vertical="center"/>
    </xf>
    <xf numFmtId="193" fontId="27" fillId="0" borderId="22" xfId="319" applyNumberFormat="1" applyFont="1" applyFill="1" applyBorder="1" applyAlignment="1">
      <alignment vertical="center"/>
    </xf>
    <xf numFmtId="0" fontId="27" fillId="0" borderId="26" xfId="513" applyFont="1" applyFill="1" applyBorder="1" applyAlignment="1">
      <alignment vertical="center"/>
    </xf>
    <xf numFmtId="193" fontId="27" fillId="0" borderId="21" xfId="319" applyNumberFormat="1" applyFont="1" applyFill="1" applyBorder="1" applyAlignment="1">
      <alignment vertical="center"/>
    </xf>
    <xf numFmtId="3" fontId="27" fillId="0" borderId="16" xfId="481" applyNumberFormat="1" applyFont="1" applyBorder="1" applyAlignment="1">
      <alignment horizontal="right" vertical="center" indent="3"/>
    </xf>
    <xf numFmtId="3" fontId="27" fillId="0" borderId="0" xfId="481" applyNumberFormat="1" applyFont="1" applyBorder="1" applyAlignment="1">
      <alignment horizontal="right" vertical="center" indent="3"/>
    </xf>
    <xf numFmtId="3" fontId="27" fillId="0" borderId="19" xfId="481" applyNumberFormat="1" applyFont="1" applyBorder="1" applyAlignment="1">
      <alignment horizontal="right" vertical="center" indent="3"/>
    </xf>
    <xf numFmtId="0" fontId="27" fillId="0" borderId="0" xfId="0" applyFont="1" applyBorder="1" applyAlignment="1">
      <alignment vertical="center"/>
    </xf>
    <xf numFmtId="0" fontId="27" fillId="0" borderId="17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27" fillId="0" borderId="22" xfId="0" applyFont="1" applyBorder="1" applyAlignment="1">
      <alignment vertical="center"/>
    </xf>
    <xf numFmtId="0" fontId="27" fillId="0" borderId="25" xfId="0" applyFont="1" applyFill="1" applyBorder="1" applyAlignment="1">
      <alignment vertical="center"/>
    </xf>
    <xf numFmtId="0" fontId="27" fillId="0" borderId="25" xfId="0" applyNumberFormat="1" applyFont="1" applyFill="1" applyBorder="1" applyAlignment="1">
      <alignment vertical="center"/>
    </xf>
    <xf numFmtId="0" fontId="27" fillId="0" borderId="26" xfId="0" applyFont="1" applyFill="1" applyBorder="1" applyAlignment="1">
      <alignment horizontal="left" vertical="center"/>
    </xf>
    <xf numFmtId="0" fontId="33" fillId="0" borderId="27" xfId="517" applyFont="1" applyBorder="1" applyAlignment="1">
      <alignment vertical="center"/>
    </xf>
    <xf numFmtId="0" fontId="33" fillId="0" borderId="14" xfId="517" applyFont="1" applyBorder="1" applyAlignment="1">
      <alignment vertical="center"/>
    </xf>
    <xf numFmtId="0" fontId="33" fillId="0" borderId="20" xfId="517" applyFont="1" applyBorder="1" applyAlignment="1">
      <alignment vertical="center"/>
    </xf>
    <xf numFmtId="0" fontId="27" fillId="0" borderId="0" xfId="515" applyFont="1" applyAlignment="1">
      <alignment vertical="center"/>
    </xf>
    <xf numFmtId="0" fontId="27" fillId="0" borderId="0" xfId="485" applyFont="1" applyAlignment="1">
      <alignment vertical="center"/>
    </xf>
    <xf numFmtId="0" fontId="27" fillId="0" borderId="0" xfId="485" applyFont="1" applyAlignment="1">
      <alignment horizontal="center" vertical="center"/>
    </xf>
    <xf numFmtId="0" fontId="25" fillId="0" borderId="0" xfId="485" applyFont="1" applyAlignment="1">
      <alignment vertical="center"/>
    </xf>
    <xf numFmtId="0" fontId="27" fillId="0" borderId="0" xfId="517" applyFont="1" applyAlignment="1">
      <alignment horizontal="right" vertical="center"/>
    </xf>
    <xf numFmtId="0" fontId="27" fillId="0" borderId="0" xfId="517" applyFont="1" applyAlignment="1">
      <alignment horizontal="center" vertical="center"/>
    </xf>
    <xf numFmtId="0" fontId="25" fillId="0" borderId="0" xfId="517" applyFont="1" applyAlignment="1">
      <alignment vertical="center"/>
    </xf>
    <xf numFmtId="3" fontId="119" fillId="27" borderId="21" xfId="412" applyNumberFormat="1" applyFont="1" applyFill="1" applyBorder="1" applyAlignment="1">
      <alignment horizontal="center" vertical="center"/>
    </xf>
    <xf numFmtId="3" fontId="119" fillId="27" borderId="21" xfId="412" applyNumberFormat="1" applyFont="1" applyFill="1" applyBorder="1" applyAlignment="1">
      <alignment horizontal="right" vertical="center"/>
    </xf>
    <xf numFmtId="3" fontId="119" fillId="27" borderId="21" xfId="412" applyNumberFormat="1" applyFont="1" applyFill="1" applyBorder="1" applyAlignment="1">
      <alignment vertical="center"/>
    </xf>
    <xf numFmtId="3" fontId="63" fillId="0" borderId="21" xfId="363" applyNumberFormat="1" applyFont="1" applyBorder="1" applyAlignment="1">
      <alignment horizontal="right" vertical="center"/>
    </xf>
    <xf numFmtId="0" fontId="70" fillId="0" borderId="21" xfId="515" applyFont="1" applyBorder="1" applyAlignment="1">
      <alignment horizontal="center" vertical="center"/>
    </xf>
    <xf numFmtId="3" fontId="119" fillId="27" borderId="22" xfId="412" applyNumberFormat="1" applyFont="1" applyFill="1" applyBorder="1" applyAlignment="1">
      <alignment horizontal="center" vertical="center"/>
    </xf>
    <xf numFmtId="3" fontId="119" fillId="27" borderId="22" xfId="412" applyNumberFormat="1" applyFont="1" applyFill="1" applyBorder="1" applyAlignment="1">
      <alignment horizontal="right" vertical="center"/>
    </xf>
    <xf numFmtId="3" fontId="119" fillId="27" borderId="22" xfId="412" applyNumberFormat="1" applyFont="1" applyFill="1" applyBorder="1" applyAlignment="1">
      <alignment vertical="center"/>
    </xf>
    <xf numFmtId="3" fontId="119" fillId="27" borderId="0" xfId="412" applyNumberFormat="1" applyFont="1" applyFill="1" applyBorder="1" applyAlignment="1">
      <alignment horizontal="right" vertical="center"/>
    </xf>
    <xf numFmtId="3" fontId="119" fillId="27" borderId="25" xfId="412" applyNumberFormat="1" applyFont="1" applyFill="1" applyBorder="1" applyAlignment="1">
      <alignment horizontal="center" vertical="center"/>
    </xf>
    <xf numFmtId="3" fontId="119" fillId="27" borderId="17" xfId="412" applyNumberFormat="1" applyFont="1" applyFill="1" applyBorder="1" applyAlignment="1">
      <alignment horizontal="center" vertical="center"/>
    </xf>
    <xf numFmtId="3" fontId="63" fillId="0" borderId="22" xfId="363" applyNumberFormat="1" applyFont="1" applyBorder="1" applyAlignment="1">
      <alignment horizontal="right" vertical="center"/>
    </xf>
    <xf numFmtId="0" fontId="70" fillId="0" borderId="22" xfId="515" applyFont="1" applyBorder="1" applyAlignment="1">
      <alignment horizontal="center" vertical="center"/>
    </xf>
    <xf numFmtId="3" fontId="119" fillId="27" borderId="23" xfId="412" applyNumberFormat="1" applyFont="1" applyFill="1" applyBorder="1" applyAlignment="1">
      <alignment horizontal="center" vertical="center"/>
    </xf>
    <xf numFmtId="3" fontId="119" fillId="27" borderId="23" xfId="412" applyNumberFormat="1" applyFont="1" applyFill="1" applyBorder="1" applyAlignment="1">
      <alignment horizontal="right" vertical="center"/>
    </xf>
    <xf numFmtId="3" fontId="119" fillId="27" borderId="23" xfId="412" applyNumberFormat="1" applyFont="1" applyFill="1" applyBorder="1" applyAlignment="1">
      <alignment vertical="center"/>
    </xf>
    <xf numFmtId="3" fontId="119" fillId="27" borderId="16" xfId="412" applyNumberFormat="1" applyFont="1" applyFill="1" applyBorder="1" applyAlignment="1">
      <alignment horizontal="right" vertical="center"/>
    </xf>
    <xf numFmtId="3" fontId="119" fillId="27" borderId="24" xfId="412" applyNumberFormat="1" applyFont="1" applyFill="1" applyBorder="1" applyAlignment="1">
      <alignment horizontal="center" vertical="center"/>
    </xf>
    <xf numFmtId="3" fontId="119" fillId="27" borderId="15" xfId="412" applyNumberFormat="1" applyFont="1" applyFill="1" applyBorder="1" applyAlignment="1">
      <alignment horizontal="center" vertical="center"/>
    </xf>
    <xf numFmtId="3" fontId="63" fillId="0" borderId="23" xfId="363" applyNumberFormat="1" applyFont="1" applyBorder="1" applyAlignment="1">
      <alignment horizontal="right" vertical="center"/>
    </xf>
    <xf numFmtId="0" fontId="70" fillId="0" borderId="23" xfId="515" applyFont="1" applyBorder="1" applyAlignment="1">
      <alignment horizontal="center" vertical="center"/>
    </xf>
    <xf numFmtId="191" fontId="119" fillId="27" borderId="24" xfId="412" applyNumberFormat="1" applyFont="1" applyFill="1" applyBorder="1" applyAlignment="1">
      <alignment horizontal="right" vertical="center"/>
    </xf>
    <xf numFmtId="191" fontId="119" fillId="27" borderId="25" xfId="412" applyNumberFormat="1" applyFont="1" applyFill="1" applyBorder="1" applyAlignment="1">
      <alignment horizontal="right" vertical="center"/>
    </xf>
    <xf numFmtId="191" fontId="119" fillId="27" borderId="26" xfId="412" applyNumberFormat="1" applyFont="1" applyFill="1" applyBorder="1" applyAlignment="1">
      <alignment horizontal="right" vertical="center"/>
    </xf>
    <xf numFmtId="199" fontId="26" fillId="0" borderId="28" xfId="520" applyNumberFormat="1" applyFont="1" applyFill="1" applyBorder="1" applyAlignment="1">
      <alignment horizontal="right" vertical="center" indent="5"/>
    </xf>
    <xf numFmtId="199" fontId="24" fillId="0" borderId="30" xfId="512" applyNumberFormat="1" applyFont="1" applyFill="1" applyBorder="1" applyAlignment="1">
      <alignment horizontal="right" vertical="center" indent="5"/>
    </xf>
    <xf numFmtId="199" fontId="24" fillId="0" borderId="41" xfId="512" applyNumberFormat="1" applyFont="1" applyFill="1" applyBorder="1" applyAlignment="1">
      <alignment horizontal="right" vertical="center" indent="5"/>
    </xf>
    <xf numFmtId="199" fontId="26" fillId="0" borderId="42" xfId="520" applyNumberFormat="1" applyFont="1" applyFill="1" applyBorder="1" applyAlignment="1">
      <alignment horizontal="right" vertical="center" indent="5"/>
    </xf>
    <xf numFmtId="199" fontId="24" fillId="0" borderId="45" xfId="512" applyNumberFormat="1" applyFont="1" applyFill="1" applyBorder="1" applyAlignment="1">
      <alignment horizontal="right" vertical="center" indent="5"/>
    </xf>
    <xf numFmtId="199" fontId="26" fillId="0" borderId="28" xfId="512" applyNumberFormat="1" applyFont="1" applyFill="1" applyBorder="1" applyAlignment="1">
      <alignment horizontal="right" vertical="center" indent="5"/>
    </xf>
    <xf numFmtId="199" fontId="26" fillId="0" borderId="13" xfId="512" applyNumberFormat="1" applyFont="1" applyFill="1" applyBorder="1" applyAlignment="1">
      <alignment horizontal="right" vertical="center" indent="5"/>
    </xf>
    <xf numFmtId="3" fontId="25" fillId="0" borderId="19" xfId="484" applyNumberFormat="1" applyFont="1" applyBorder="1" applyAlignment="1">
      <alignment vertical="center"/>
    </xf>
    <xf numFmtId="0" fontId="36" fillId="0" borderId="25" xfId="530" applyFont="1" applyBorder="1" applyAlignment="1" applyProtection="1">
      <alignment horizontal="left" vertical="center"/>
    </xf>
    <xf numFmtId="3" fontId="36" fillId="0" borderId="17" xfId="530" applyNumberFormat="1" applyFont="1" applyBorder="1" applyAlignment="1">
      <alignment horizontal="right" vertical="center" indent="1"/>
    </xf>
    <xf numFmtId="3" fontId="36" fillId="0" borderId="17" xfId="530" applyNumberFormat="1" applyFont="1" applyFill="1" applyBorder="1" applyAlignment="1">
      <alignment horizontal="right" vertical="center" indent="1"/>
    </xf>
    <xf numFmtId="3" fontId="36" fillId="0" borderId="25" xfId="530" applyNumberFormat="1" applyFont="1" applyBorder="1" applyAlignment="1">
      <alignment horizontal="right" vertical="center" indent="1"/>
    </xf>
    <xf numFmtId="0" fontId="36" fillId="0" borderId="22" xfId="530" applyFont="1" applyBorder="1" applyAlignment="1" applyProtection="1">
      <alignment horizontal="left" vertical="center"/>
    </xf>
    <xf numFmtId="3" fontId="36" fillId="0" borderId="22" xfId="530" applyNumberFormat="1" applyFont="1" applyBorder="1" applyAlignment="1">
      <alignment horizontal="right" vertical="center" indent="1"/>
    </xf>
    <xf numFmtId="3" fontId="36" fillId="0" borderId="22" xfId="530" applyNumberFormat="1" applyFont="1" applyFill="1" applyBorder="1" applyAlignment="1">
      <alignment horizontal="right" vertical="center" indent="1"/>
    </xf>
    <xf numFmtId="3" fontId="36" fillId="0" borderId="25" xfId="530" applyNumberFormat="1" applyFont="1" applyFill="1" applyBorder="1" applyAlignment="1">
      <alignment horizontal="right" vertical="center" indent="1"/>
    </xf>
    <xf numFmtId="0" fontId="64" fillId="26" borderId="13" xfId="530" applyFont="1" applyFill="1" applyBorder="1" applyAlignment="1">
      <alignment horizontal="left" vertical="center"/>
    </xf>
    <xf numFmtId="3" fontId="64" fillId="26" borderId="13" xfId="530" applyNumberFormat="1" applyFont="1" applyFill="1" applyBorder="1" applyAlignment="1">
      <alignment horizontal="right" vertical="center" indent="1"/>
    </xf>
    <xf numFmtId="0" fontId="27" fillId="26" borderId="0" xfId="530" applyFont="1" applyFill="1" applyAlignment="1" applyProtection="1">
      <alignment horizontal="left" vertical="center"/>
    </xf>
    <xf numFmtId="0" fontId="27" fillId="26" borderId="0" xfId="530" applyFont="1" applyFill="1" applyAlignment="1">
      <alignment vertical="center"/>
    </xf>
    <xf numFmtId="3" fontId="25" fillId="26" borderId="0" xfId="530" applyNumberFormat="1" applyFont="1" applyFill="1" applyBorder="1" applyAlignment="1" applyProtection="1">
      <alignment horizontal="right" vertical="center"/>
    </xf>
    <xf numFmtId="3" fontId="27" fillId="0" borderId="0" xfId="530" applyNumberFormat="1" applyFont="1" applyAlignment="1"/>
    <xf numFmtId="3" fontId="25" fillId="0" borderId="14" xfId="484" applyNumberFormat="1" applyFont="1" applyBorder="1" applyAlignment="1">
      <alignment vertical="center"/>
    </xf>
    <xf numFmtId="0" fontId="24" fillId="0" borderId="0" xfId="497" applyFont="1" applyAlignment="1">
      <alignment horizontal="center" vertical="center"/>
    </xf>
    <xf numFmtId="0" fontId="26" fillId="0" borderId="0" xfId="497" applyFont="1" applyAlignment="1">
      <alignment horizontal="left" vertical="center"/>
    </xf>
    <xf numFmtId="0" fontId="24" fillId="0" borderId="0" xfId="494" applyFont="1" applyAlignment="1">
      <alignment vertical="center"/>
    </xf>
    <xf numFmtId="0" fontId="26" fillId="0" borderId="0" xfId="494" applyFont="1" applyAlignment="1">
      <alignment vertical="center"/>
    </xf>
    <xf numFmtId="0" fontId="24" fillId="0" borderId="0" xfId="484" applyFont="1" applyAlignment="1">
      <alignment vertical="center"/>
    </xf>
    <xf numFmtId="0" fontId="26" fillId="0" borderId="0" xfId="488" applyFont="1" applyBorder="1" applyAlignment="1" applyProtection="1">
      <alignment horizontal="left" vertical="center"/>
    </xf>
    <xf numFmtId="4" fontId="27" fillId="26" borderId="0" xfId="493" applyNumberFormat="1" applyFont="1" applyFill="1" applyAlignment="1">
      <alignment vertical="center"/>
    </xf>
    <xf numFmtId="4" fontId="27" fillId="0" borderId="0" xfId="483" applyNumberFormat="1" applyFont="1" applyAlignment="1">
      <alignment vertical="center"/>
    </xf>
    <xf numFmtId="0" fontId="25" fillId="26" borderId="0" xfId="494" applyFont="1" applyFill="1" applyAlignment="1">
      <alignment horizontal="center" vertical="center"/>
    </xf>
    <xf numFmtId="3" fontId="27" fillId="26" borderId="0" xfId="321" applyNumberFormat="1" applyFont="1" applyFill="1" applyAlignment="1">
      <alignment vertical="center"/>
    </xf>
    <xf numFmtId="0" fontId="26" fillId="0" borderId="14" xfId="494" applyFont="1" applyBorder="1" applyAlignment="1">
      <alignment horizontal="center" vertical="center" wrapText="1"/>
    </xf>
    <xf numFmtId="0" fontId="27" fillId="0" borderId="0" xfId="0" applyFont="1" applyFill="1" applyAlignment="1">
      <alignment vertical="center"/>
    </xf>
    <xf numFmtId="0" fontId="24" fillId="0" borderId="25" xfId="525" applyNumberFormat="1" applyFont="1" applyBorder="1" applyAlignment="1">
      <alignment horizontal="center" vertical="center"/>
    </xf>
    <xf numFmtId="0" fontId="23" fillId="0" borderId="0" xfId="408" applyFont="1" applyAlignment="1">
      <alignment vertical="center"/>
    </xf>
    <xf numFmtId="2" fontId="27" fillId="0" borderId="22" xfId="319" applyNumberFormat="1" applyFont="1" applyFill="1" applyBorder="1" applyAlignment="1">
      <alignment vertical="center"/>
    </xf>
    <xf numFmtId="2" fontId="27" fillId="0" borderId="23" xfId="319" applyNumberFormat="1" applyFont="1" applyFill="1" applyBorder="1" applyAlignment="1">
      <alignment vertical="center"/>
    </xf>
    <xf numFmtId="2" fontId="27" fillId="0" borderId="21" xfId="319" applyNumberFormat="1" applyFont="1" applyFill="1" applyBorder="1" applyAlignment="1">
      <alignment vertical="center"/>
    </xf>
    <xf numFmtId="3" fontId="25" fillId="0" borderId="13" xfId="525" applyNumberFormat="1" applyFont="1" applyFill="1" applyBorder="1" applyAlignment="1">
      <alignment horizontal="center" vertical="center"/>
    </xf>
    <xf numFmtId="0" fontId="24" fillId="0" borderId="26" xfId="525" applyNumberFormat="1" applyFont="1" applyBorder="1" applyAlignment="1">
      <alignment horizontal="center" vertical="center"/>
    </xf>
    <xf numFmtId="3" fontId="24" fillId="0" borderId="17" xfId="525" applyNumberFormat="1" applyFont="1" applyBorder="1" applyAlignment="1">
      <alignment horizontal="center" vertical="center"/>
    </xf>
    <xf numFmtId="3" fontId="24" fillId="0" borderId="25" xfId="408" applyNumberFormat="1" applyFont="1" applyBorder="1" applyAlignment="1">
      <alignment horizontal="center" vertical="center"/>
    </xf>
    <xf numFmtId="3" fontId="24" fillId="0" borderId="22" xfId="525" applyNumberFormat="1" applyFont="1" applyBorder="1" applyAlignment="1">
      <alignment horizontal="center" vertical="center"/>
    </xf>
    <xf numFmtId="3" fontId="24" fillId="0" borderId="17" xfId="526" applyNumberFormat="1" applyFont="1" applyBorder="1" applyAlignment="1">
      <alignment horizontal="center" vertical="center"/>
    </xf>
    <xf numFmtId="3" fontId="24" fillId="0" borderId="18" xfId="526" applyNumberFormat="1" applyFont="1" applyBorder="1" applyAlignment="1">
      <alignment horizontal="center" vertical="center"/>
    </xf>
    <xf numFmtId="3" fontId="24" fillId="0" borderId="26" xfId="408" applyNumberFormat="1" applyFont="1" applyBorder="1" applyAlignment="1">
      <alignment horizontal="center" vertical="center"/>
    </xf>
    <xf numFmtId="3" fontId="24" fillId="0" borderId="21" xfId="525" applyNumberFormat="1" applyFont="1" applyBorder="1" applyAlignment="1">
      <alignment horizontal="center" vertical="center"/>
    </xf>
    <xf numFmtId="0" fontId="27" fillId="0" borderId="0" xfId="525" applyFont="1" applyFill="1" applyBorder="1" applyAlignment="1">
      <alignment vertical="center"/>
    </xf>
    <xf numFmtId="0" fontId="25" fillId="0" borderId="0" xfId="0" applyFont="1" applyBorder="1" applyAlignment="1" applyProtection="1">
      <alignment vertical="center"/>
    </xf>
    <xf numFmtId="0" fontId="25" fillId="0" borderId="0" xfId="455" applyFont="1" applyAlignment="1">
      <alignment vertical="center"/>
    </xf>
    <xf numFmtId="0" fontId="25" fillId="0" borderId="13" xfId="525" applyFont="1" applyBorder="1" applyAlignment="1">
      <alignment horizontal="center" vertical="center"/>
    </xf>
    <xf numFmtId="3" fontId="25" fillId="0" borderId="13" xfId="525" applyNumberFormat="1" applyFont="1" applyBorder="1" applyAlignment="1">
      <alignment horizontal="center" vertical="center"/>
    </xf>
    <xf numFmtId="0" fontId="130" fillId="0" borderId="13" xfId="249" applyFont="1" applyBorder="1" applyAlignment="1" applyProtection="1">
      <alignment wrapText="1"/>
    </xf>
    <xf numFmtId="3" fontId="130" fillId="0" borderId="13" xfId="0" applyNumberFormat="1" applyFont="1" applyBorder="1" applyAlignment="1">
      <alignment horizontal="center" wrapText="1"/>
    </xf>
    <xf numFmtId="3" fontId="132" fillId="0" borderId="13" xfId="0" applyNumberFormat="1" applyFont="1" applyBorder="1" applyAlignment="1">
      <alignment horizontal="center" wrapText="1"/>
    </xf>
    <xf numFmtId="0" fontId="26" fillId="0" borderId="13" xfId="525" applyFont="1" applyBorder="1" applyAlignment="1">
      <alignment horizontal="center" vertical="center"/>
    </xf>
    <xf numFmtId="0" fontId="26" fillId="0" borderId="13" xfId="525" applyFont="1" applyFill="1" applyBorder="1" applyAlignment="1">
      <alignment horizontal="center" vertical="center"/>
    </xf>
    <xf numFmtId="3" fontId="24" fillId="0" borderId="0" xfId="522" applyNumberFormat="1" applyFont="1" applyBorder="1" applyAlignment="1">
      <alignment vertical="center"/>
    </xf>
    <xf numFmtId="194" fontId="27" fillId="0" borderId="25" xfId="347" quotePrefix="1" applyNumberFormat="1" applyFont="1" applyBorder="1" applyAlignment="1">
      <alignment horizontal="justify"/>
    </xf>
    <xf numFmtId="194" fontId="25" fillId="26" borderId="13" xfId="347" applyNumberFormat="1" applyFont="1" applyFill="1" applyBorder="1" applyAlignment="1">
      <alignment horizontal="justify" vertical="center"/>
    </xf>
    <xf numFmtId="194" fontId="27" fillId="0" borderId="0" xfId="347" applyNumberFormat="1" applyFont="1" applyFill="1" applyBorder="1" applyAlignment="1" applyProtection="1">
      <alignment horizontal="justify" vertical="center"/>
    </xf>
    <xf numFmtId="194" fontId="27" fillId="0" borderId="17" xfId="347" applyNumberFormat="1" applyFont="1" applyFill="1" applyBorder="1" applyAlignment="1" applyProtection="1">
      <alignment horizontal="right" vertical="center"/>
    </xf>
    <xf numFmtId="194" fontId="27" fillId="0" borderId="0" xfId="347" quotePrefix="1" applyNumberFormat="1" applyFont="1" applyBorder="1" applyAlignment="1">
      <alignment horizontal="justify"/>
    </xf>
    <xf numFmtId="194" fontId="27" fillId="0" borderId="25" xfId="347" applyNumberFormat="1" applyFont="1" applyBorder="1" applyAlignment="1">
      <alignment horizontal="justify"/>
    </xf>
    <xf numFmtId="194" fontId="27" fillId="0" borderId="22" xfId="347" applyNumberFormat="1" applyFont="1" applyBorder="1" applyAlignment="1"/>
    <xf numFmtId="194" fontId="27" fillId="0" borderId="17" xfId="347" applyNumberFormat="1" applyFont="1" applyBorder="1"/>
    <xf numFmtId="194" fontId="27" fillId="0" borderId="0" xfId="347" applyNumberFormat="1" applyFont="1" applyBorder="1" applyAlignment="1">
      <alignment horizontal="left"/>
    </xf>
    <xf numFmtId="194" fontId="27" fillId="0" borderId="17" xfId="347" quotePrefix="1" applyNumberFormat="1" applyFont="1" applyBorder="1" applyAlignment="1">
      <alignment horizontal="right"/>
    </xf>
    <xf numFmtId="194" fontId="27" fillId="0" borderId="22" xfId="347" quotePrefix="1" applyNumberFormat="1" applyFont="1" applyBorder="1" applyAlignment="1">
      <alignment horizontal="right"/>
    </xf>
    <xf numFmtId="194" fontId="25" fillId="26" borderId="20" xfId="347" applyNumberFormat="1" applyFont="1" applyFill="1" applyBorder="1" applyAlignment="1">
      <alignment horizontal="justify" vertical="center"/>
    </xf>
    <xf numFmtId="194" fontId="25" fillId="26" borderId="14" xfId="347" applyNumberFormat="1" applyFont="1" applyFill="1" applyBorder="1" applyAlignment="1">
      <alignment horizontal="right" vertical="center"/>
    </xf>
    <xf numFmtId="194" fontId="25" fillId="26" borderId="20" xfId="347" applyNumberFormat="1" applyFont="1" applyFill="1" applyBorder="1" applyAlignment="1">
      <alignment horizontal="right" vertical="center"/>
    </xf>
    <xf numFmtId="194" fontId="25" fillId="26" borderId="27" xfId="347" applyNumberFormat="1" applyFont="1" applyFill="1" applyBorder="1" applyAlignment="1">
      <alignment horizontal="right" vertical="center"/>
    </xf>
    <xf numFmtId="41" fontId="25" fillId="26" borderId="20" xfId="347" applyNumberFormat="1" applyFont="1" applyFill="1" applyBorder="1" applyAlignment="1">
      <alignment horizontal="right" vertical="center"/>
    </xf>
    <xf numFmtId="41" fontId="49" fillId="0" borderId="0" xfId="347" applyNumberFormat="1" applyFont="1" applyBorder="1" applyAlignment="1">
      <alignment horizontal="right" vertical="center"/>
    </xf>
    <xf numFmtId="41" fontId="49" fillId="0" borderId="0" xfId="347" applyNumberFormat="1" applyFont="1" applyFill="1" applyBorder="1" applyAlignment="1">
      <alignment horizontal="right" vertical="center"/>
    </xf>
    <xf numFmtId="41" fontId="49" fillId="0" borderId="0" xfId="461" applyNumberFormat="1" applyFont="1" applyBorder="1" applyAlignment="1">
      <alignment horizontal="right" vertical="center"/>
    </xf>
    <xf numFmtId="41" fontId="49" fillId="0" borderId="0" xfId="347" quotePrefix="1" applyNumberFormat="1" applyFont="1" applyBorder="1" applyAlignment="1">
      <alignment horizontal="right" vertical="center"/>
    </xf>
    <xf numFmtId="199" fontId="36" fillId="0" borderId="25" xfId="523" quotePrefix="1" applyNumberFormat="1" applyFont="1" applyBorder="1" applyAlignment="1">
      <alignment horizontal="right" vertical="center" indent="2"/>
    </xf>
    <xf numFmtId="0" fontId="36" fillId="0" borderId="0" xfId="0" applyFont="1" applyBorder="1" applyAlignment="1">
      <alignment vertical="center"/>
    </xf>
    <xf numFmtId="195" fontId="54" fillId="0" borderId="0" xfId="302" applyNumberFormat="1" applyFont="1" applyBorder="1" applyAlignment="1">
      <alignment horizontal="right"/>
    </xf>
    <xf numFmtId="195" fontId="54" fillId="0" borderId="19" xfId="302" applyNumberFormat="1" applyFont="1" applyBorder="1" applyAlignment="1">
      <alignment horizontal="right"/>
    </xf>
    <xf numFmtId="3" fontId="25" fillId="0" borderId="19" xfId="0" applyNumberFormat="1" applyFont="1" applyBorder="1" applyAlignment="1">
      <alignment horizontal="right" vertical="center"/>
    </xf>
    <xf numFmtId="0" fontId="24" fillId="0" borderId="14" xfId="0" applyFont="1" applyBorder="1" applyAlignment="1">
      <alignment vertical="center"/>
    </xf>
    <xf numFmtId="0" fontId="25" fillId="0" borderId="0" xfId="529" applyNumberFormat="1" applyFont="1" applyAlignment="1">
      <alignment horizontal="left" vertical="center"/>
    </xf>
    <xf numFmtId="0" fontId="34" fillId="0" borderId="0" xfId="529" applyNumberFormat="1" applyFont="1" applyAlignment="1">
      <alignment horizontal="center" vertical="center"/>
    </xf>
    <xf numFmtId="0" fontId="120" fillId="0" borderId="0" xfId="529" applyNumberFormat="1" applyFont="1" applyAlignment="1">
      <alignment horizontal="left" vertical="center"/>
    </xf>
    <xf numFmtId="3" fontId="47" fillId="0" borderId="0" xfId="319" applyNumberFormat="1" applyFont="1" applyBorder="1" applyAlignment="1">
      <alignment vertical="center"/>
    </xf>
    <xf numFmtId="0" fontId="24" fillId="26" borderId="0" xfId="481" applyFont="1" applyFill="1" applyAlignment="1">
      <alignment vertical="center"/>
    </xf>
    <xf numFmtId="3" fontId="47" fillId="0" borderId="0" xfId="319" applyNumberFormat="1" applyFont="1" applyBorder="1" applyAlignment="1">
      <alignment horizontal="right" vertical="center"/>
    </xf>
    <xf numFmtId="3" fontId="47" fillId="0" borderId="19" xfId="319" applyNumberFormat="1" applyFont="1" applyBorder="1" applyAlignment="1">
      <alignment vertical="center"/>
    </xf>
    <xf numFmtId="0" fontId="24" fillId="0" borderId="19" xfId="481" applyFont="1" applyBorder="1" applyAlignment="1">
      <alignment vertical="center"/>
    </xf>
    <xf numFmtId="0" fontId="46" fillId="0" borderId="0" xfId="481" applyFont="1" applyBorder="1" applyAlignment="1" applyProtection="1">
      <alignment vertical="center"/>
    </xf>
    <xf numFmtId="0" fontId="46" fillId="0" borderId="0" xfId="0" applyFont="1" applyBorder="1" applyAlignment="1">
      <alignment vertical="center"/>
    </xf>
    <xf numFmtId="0" fontId="45" fillId="0" borderId="0" xfId="481" applyFont="1" applyBorder="1" applyAlignment="1">
      <alignment vertical="center"/>
    </xf>
    <xf numFmtId="3" fontId="36" fillId="0" borderId="0" xfId="319" applyNumberFormat="1" applyFont="1" applyBorder="1" applyAlignment="1">
      <alignment horizontal="right"/>
    </xf>
    <xf numFmtId="0" fontId="24" fillId="26" borderId="0" xfId="481" applyFont="1" applyFill="1" applyBorder="1" applyAlignment="1">
      <alignment horizontal="center" vertical="center"/>
    </xf>
    <xf numFmtId="0" fontId="24" fillId="26" borderId="0" xfId="481" applyFont="1" applyFill="1" applyBorder="1" applyAlignment="1">
      <alignment vertical="center"/>
    </xf>
    <xf numFmtId="0" fontId="24" fillId="0" borderId="19" xfId="481" applyFont="1" applyBorder="1" applyAlignment="1">
      <alignment horizontal="center" vertical="center"/>
    </xf>
    <xf numFmtId="3" fontId="47" fillId="0" borderId="16" xfId="319" applyNumberFormat="1" applyFont="1" applyBorder="1" applyAlignment="1">
      <alignment vertical="center"/>
    </xf>
    <xf numFmtId="0" fontId="24" fillId="0" borderId="0" xfId="481" applyFont="1" applyBorder="1" applyAlignment="1">
      <alignment horizontal="left" vertical="center"/>
    </xf>
    <xf numFmtId="3" fontId="33" fillId="0" borderId="19" xfId="481" applyNumberFormat="1" applyFont="1" applyBorder="1" applyAlignment="1">
      <alignment vertical="center"/>
    </xf>
    <xf numFmtId="3" fontId="33" fillId="0" borderId="14" xfId="481" applyNumberFormat="1" applyFont="1" applyBorder="1" applyAlignment="1">
      <alignment vertical="center"/>
    </xf>
    <xf numFmtId="200" fontId="27" fillId="0" borderId="0" xfId="319" applyNumberFormat="1" applyFont="1" applyFill="1" applyBorder="1" applyAlignment="1">
      <alignment horizontal="right" vertical="center"/>
    </xf>
    <xf numFmtId="0" fontId="27" fillId="0" borderId="0" xfId="481" applyFont="1" applyFill="1" applyBorder="1" applyAlignment="1"/>
    <xf numFmtId="200" fontId="27" fillId="0" borderId="19" xfId="319" applyNumberFormat="1" applyFont="1" applyFill="1" applyBorder="1" applyAlignment="1">
      <alignment horizontal="right" vertical="center"/>
    </xf>
    <xf numFmtId="3" fontId="27" fillId="0" borderId="19" xfId="481" applyNumberFormat="1" applyFont="1" applyBorder="1" applyAlignment="1">
      <alignment horizontal="right" vertical="center"/>
    </xf>
    <xf numFmtId="0" fontId="25" fillId="26" borderId="14" xfId="487" applyFont="1" applyFill="1" applyBorder="1" applyAlignment="1">
      <alignment horizontal="center" vertical="center"/>
    </xf>
    <xf numFmtId="194" fontId="25" fillId="26" borderId="14" xfId="319" applyNumberFormat="1" applyFont="1" applyFill="1" applyBorder="1" applyAlignment="1">
      <alignment horizontal="center" vertical="center"/>
    </xf>
    <xf numFmtId="0" fontId="27" fillId="26" borderId="0" xfId="487" applyFont="1" applyFill="1" applyBorder="1"/>
    <xf numFmtId="0" fontId="36" fillId="0" borderId="0" xfId="487" applyFont="1" applyBorder="1"/>
    <xf numFmtId="3" fontId="36" fillId="0" borderId="0" xfId="319" applyNumberFormat="1" applyFont="1" applyBorder="1" applyAlignment="1">
      <alignment horizontal="right" indent="2"/>
    </xf>
    <xf numFmtId="4" fontId="36" fillId="0" borderId="0" xfId="487" applyNumberFormat="1" applyFont="1" applyBorder="1" applyAlignment="1">
      <alignment horizontal="right" indent="2"/>
    </xf>
    <xf numFmtId="3" fontId="36" fillId="0" borderId="0" xfId="487" applyNumberFormat="1" applyFont="1" applyBorder="1" applyAlignment="1">
      <alignment horizontal="right" indent="2"/>
    </xf>
    <xf numFmtId="41" fontId="24" fillId="0" borderId="25" xfId="489" quotePrefix="1" applyNumberFormat="1" applyFont="1" applyBorder="1" applyAlignment="1">
      <alignment horizontal="right" vertical="center"/>
    </xf>
    <xf numFmtId="41" fontId="24" fillId="0" borderId="25" xfId="489" applyNumberFormat="1" applyFont="1" applyBorder="1" applyAlignment="1">
      <alignment horizontal="right" vertical="center"/>
    </xf>
    <xf numFmtId="41" fontId="26" fillId="0" borderId="13" xfId="319" applyNumberFormat="1" applyFont="1" applyBorder="1" applyAlignment="1">
      <alignment horizontal="right" vertical="center"/>
    </xf>
    <xf numFmtId="0" fontId="27" fillId="0" borderId="0" xfId="486" applyFont="1" applyBorder="1" applyAlignment="1">
      <alignment horizontal="right" vertical="center"/>
    </xf>
    <xf numFmtId="41" fontId="25" fillId="0" borderId="0" xfId="461" applyNumberFormat="1" applyFont="1" applyAlignment="1">
      <alignment horizontal="right" vertical="center"/>
    </xf>
    <xf numFmtId="0" fontId="25" fillId="0" borderId="0" xfId="499" applyFont="1" applyBorder="1" applyAlignment="1">
      <alignment vertical="center"/>
    </xf>
    <xf numFmtId="0" fontId="25" fillId="0" borderId="0" xfId="499" applyFont="1" applyAlignment="1">
      <alignment vertical="center"/>
    </xf>
    <xf numFmtId="0" fontId="57" fillId="0" borderId="0" xfId="499" applyFont="1" applyAlignment="1">
      <alignment vertical="center"/>
    </xf>
    <xf numFmtId="1" fontId="25" fillId="26" borderId="13" xfId="480" applyNumberFormat="1" applyFont="1" applyFill="1" applyBorder="1" applyAlignment="1" applyProtection="1">
      <alignment horizontal="center" vertical="center"/>
    </xf>
    <xf numFmtId="0" fontId="25" fillId="0" borderId="19" xfId="503" applyFont="1" applyFill="1" applyBorder="1" applyAlignment="1">
      <alignment vertical="center"/>
    </xf>
    <xf numFmtId="0" fontId="25" fillId="0" borderId="20" xfId="503" applyFont="1" applyBorder="1" applyAlignment="1">
      <alignment horizontal="center" vertical="center"/>
    </xf>
    <xf numFmtId="0" fontId="25" fillId="0" borderId="24" xfId="523" applyFont="1" applyBorder="1" applyAlignment="1">
      <alignment horizontal="center" vertical="center"/>
    </xf>
    <xf numFmtId="0" fontId="25" fillId="0" borderId="25" xfId="523" applyFont="1" applyBorder="1" applyAlignment="1">
      <alignment horizontal="center" vertical="center"/>
    </xf>
    <xf numFmtId="0" fontId="25" fillId="0" borderId="26" xfId="523" applyFont="1" applyBorder="1" applyAlignment="1">
      <alignment horizontal="center" vertical="center"/>
    </xf>
    <xf numFmtId="0" fontId="36" fillId="0" borderId="16" xfId="0" applyFont="1" applyBorder="1" applyAlignment="1">
      <alignment vertical="center"/>
    </xf>
    <xf numFmtId="0" fontId="36" fillId="0" borderId="19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33" fillId="0" borderId="0" xfId="0" applyFont="1" applyAlignment="1"/>
    <xf numFmtId="202" fontId="36" fillId="0" borderId="25" xfId="529" applyNumberFormat="1" applyFont="1" applyBorder="1" applyAlignment="1" applyProtection="1">
      <alignment horizontal="right" vertical="center"/>
    </xf>
    <xf numFmtId="202" fontId="33" fillId="0" borderId="25" xfId="529" applyNumberFormat="1" applyFont="1" applyBorder="1" applyAlignment="1" applyProtection="1">
      <alignment horizontal="right" vertical="center"/>
    </xf>
    <xf numFmtId="0" fontId="22" fillId="0" borderId="0" xfId="0" applyFont="1" applyAlignment="1"/>
    <xf numFmtId="0" fontId="25" fillId="26" borderId="14" xfId="481" applyFont="1" applyFill="1" applyBorder="1" applyAlignment="1" applyProtection="1">
      <alignment horizontal="center" vertical="center"/>
    </xf>
    <xf numFmtId="0" fontId="25" fillId="0" borderId="0" xfId="481" applyFont="1" applyBorder="1" applyAlignment="1">
      <alignment horizontal="left" vertical="center"/>
    </xf>
    <xf numFmtId="0" fontId="33" fillId="26" borderId="19" xfId="480" applyFont="1" applyFill="1" applyBorder="1" applyAlignment="1" applyProtection="1">
      <alignment horizontal="center" vertical="center"/>
    </xf>
    <xf numFmtId="0" fontId="25" fillId="0" borderId="16" xfId="481" applyFont="1" applyBorder="1" applyAlignment="1">
      <alignment horizontal="center" vertical="center"/>
    </xf>
    <xf numFmtId="0" fontId="25" fillId="0" borderId="19" xfId="481" applyFont="1" applyBorder="1" applyAlignment="1">
      <alignment horizontal="center" vertical="center"/>
    </xf>
    <xf numFmtId="0" fontId="23" fillId="0" borderId="0" xfId="481" applyFont="1" applyAlignment="1">
      <alignment horizontal="center" vertical="center"/>
    </xf>
    <xf numFmtId="0" fontId="25" fillId="0" borderId="14" xfId="481" applyFont="1" applyBorder="1" applyAlignment="1">
      <alignment horizontal="left" vertical="center"/>
    </xf>
    <xf numFmtId="0" fontId="27" fillId="0" borderId="19" xfId="0" applyFont="1" applyBorder="1" applyAlignment="1">
      <alignment horizontal="center" vertical="center"/>
    </xf>
    <xf numFmtId="0" fontId="25" fillId="0" borderId="14" xfId="481" applyFont="1" applyBorder="1" applyAlignment="1">
      <alignment horizontal="center" vertical="center"/>
    </xf>
    <xf numFmtId="0" fontId="25" fillId="0" borderId="19" xfId="481" applyFont="1" applyFill="1" applyBorder="1" applyAlignment="1">
      <alignment horizontal="center" vertical="center"/>
    </xf>
    <xf numFmtId="0" fontId="25" fillId="0" borderId="16" xfId="481" applyFont="1" applyBorder="1" applyAlignment="1">
      <alignment horizontal="center"/>
    </xf>
    <xf numFmtId="0" fontId="25" fillId="0" borderId="19" xfId="481" applyFont="1" applyBorder="1" applyAlignment="1">
      <alignment horizontal="center" vertical="top"/>
    </xf>
    <xf numFmtId="0" fontId="24" fillId="0" borderId="26" xfId="0" applyFont="1" applyBorder="1" applyAlignment="1"/>
    <xf numFmtId="0" fontId="25" fillId="0" borderId="23" xfId="516" applyFont="1" applyBorder="1" applyAlignment="1">
      <alignment horizontal="center" vertical="distributed" textRotation="90"/>
    </xf>
    <xf numFmtId="0" fontId="25" fillId="0" borderId="16" xfId="516" applyFont="1" applyBorder="1" applyAlignment="1">
      <alignment horizontal="center" vertical="distributed" textRotation="90"/>
    </xf>
    <xf numFmtId="0" fontId="25" fillId="0" borderId="0" xfId="0" applyFont="1" applyBorder="1" applyAlignment="1">
      <alignment vertical="center"/>
    </xf>
    <xf numFmtId="0" fontId="25" fillId="0" borderId="13" xfId="524" applyFont="1" applyBorder="1" applyAlignment="1">
      <alignment horizontal="center" vertical="center"/>
    </xf>
    <xf numFmtId="0" fontId="33" fillId="0" borderId="0" xfId="520" applyFont="1" applyFill="1" applyAlignment="1">
      <alignment vertical="center"/>
    </xf>
    <xf numFmtId="0" fontId="26" fillId="0" borderId="24" xfId="512" applyFont="1" applyFill="1" applyBorder="1" applyAlignment="1">
      <alignment vertical="center"/>
    </xf>
    <xf numFmtId="0" fontId="26" fillId="0" borderId="23" xfId="512" applyFont="1" applyFill="1" applyBorder="1" applyAlignment="1">
      <alignment vertical="center"/>
    </xf>
    <xf numFmtId="0" fontId="26" fillId="0" borderId="20" xfId="512" applyFont="1" applyFill="1" applyBorder="1" applyAlignment="1">
      <alignment vertical="center"/>
    </xf>
    <xf numFmtId="0" fontId="26" fillId="0" borderId="16" xfId="520" applyFont="1" applyFill="1" applyBorder="1" applyAlignment="1">
      <alignment vertical="center"/>
    </xf>
    <xf numFmtId="0" fontId="33" fillId="0" borderId="19" xfId="520" applyFont="1" applyFill="1" applyBorder="1" applyAlignment="1">
      <alignment vertical="center"/>
    </xf>
    <xf numFmtId="0" fontId="26" fillId="0" borderId="28" xfId="520" applyFont="1" applyFill="1" applyBorder="1" applyAlignment="1">
      <alignment vertical="center"/>
    </xf>
    <xf numFmtId="0" fontId="26" fillId="0" borderId="13" xfId="512" applyFont="1" applyFill="1" applyBorder="1" applyAlignment="1">
      <alignment vertical="center"/>
    </xf>
    <xf numFmtId="0" fontId="23" fillId="0" borderId="0" xfId="504" applyFont="1" applyAlignment="1" applyProtection="1">
      <alignment vertical="center"/>
    </xf>
    <xf numFmtId="0" fontId="33" fillId="26" borderId="20" xfId="504" applyFont="1" applyFill="1" applyBorder="1" applyAlignment="1" applyProtection="1">
      <alignment vertical="center"/>
    </xf>
    <xf numFmtId="0" fontId="33" fillId="0" borderId="23" xfId="504" applyFont="1" applyBorder="1" applyAlignment="1">
      <alignment vertical="center"/>
    </xf>
    <xf numFmtId="0" fontId="33" fillId="0" borderId="13" xfId="504" applyFont="1" applyBorder="1" applyAlignment="1" applyProtection="1">
      <alignment vertical="center"/>
    </xf>
    <xf numFmtId="1" fontId="23" fillId="0" borderId="0" xfId="480" applyNumberFormat="1" applyFont="1" applyFill="1" applyAlignment="1" applyProtection="1">
      <alignment vertical="center"/>
    </xf>
    <xf numFmtId="1" fontId="25" fillId="26" borderId="20" xfId="480" applyNumberFormat="1" applyFont="1" applyFill="1" applyBorder="1" applyAlignment="1" applyProtection="1">
      <alignment vertical="center"/>
    </xf>
    <xf numFmtId="1" fontId="25" fillId="26" borderId="14" xfId="480" applyNumberFormat="1" applyFont="1" applyFill="1" applyBorder="1" applyAlignment="1" applyProtection="1">
      <alignment vertical="center"/>
    </xf>
    <xf numFmtId="1" fontId="25" fillId="26" borderId="27" xfId="480" applyNumberFormat="1" applyFont="1" applyFill="1" applyBorder="1" applyAlignment="1" applyProtection="1">
      <alignment vertical="center"/>
    </xf>
    <xf numFmtId="0" fontId="39" fillId="0" borderId="27" xfId="454" applyBorder="1" applyAlignment="1">
      <alignment vertical="center"/>
    </xf>
    <xf numFmtId="0" fontId="25" fillId="0" borderId="20" xfId="503" applyFont="1" applyBorder="1" applyAlignment="1">
      <alignment vertical="center"/>
    </xf>
    <xf numFmtId="0" fontId="25" fillId="0" borderId="13" xfId="503" applyFont="1" applyBorder="1" applyAlignment="1">
      <alignment vertical="center"/>
    </xf>
    <xf numFmtId="41" fontId="36" fillId="0" borderId="24" xfId="520" applyNumberFormat="1" applyFont="1" applyFill="1" applyBorder="1" applyAlignment="1">
      <alignment vertical="center"/>
    </xf>
    <xf numFmtId="41" fontId="36" fillId="0" borderId="25" xfId="520" applyNumberFormat="1" applyFont="1" applyFill="1" applyBorder="1" applyAlignment="1">
      <alignment vertical="center"/>
    </xf>
    <xf numFmtId="41" fontId="36" fillId="0" borderId="25" xfId="520" applyNumberFormat="1" applyFont="1" applyFill="1" applyBorder="1" applyAlignment="1">
      <alignment horizontal="right" vertical="center"/>
    </xf>
    <xf numFmtId="41" fontId="25" fillId="0" borderId="13" xfId="503" applyNumberFormat="1" applyFont="1" applyBorder="1" applyAlignment="1">
      <alignment vertical="center"/>
    </xf>
    <xf numFmtId="41" fontId="33" fillId="0" borderId="25" xfId="503" applyNumberFormat="1" applyFont="1" applyBorder="1" applyAlignment="1">
      <alignment vertical="center"/>
    </xf>
    <xf numFmtId="0" fontId="23" fillId="0" borderId="0" xfId="492" applyFont="1" applyAlignment="1">
      <alignment vertical="center"/>
    </xf>
    <xf numFmtId="0" fontId="25" fillId="0" borderId="14" xfId="492" applyFont="1" applyBorder="1" applyAlignment="1">
      <alignment vertical="center"/>
    </xf>
    <xf numFmtId="0" fontId="25" fillId="0" borderId="20" xfId="527" applyFont="1" applyBorder="1" applyAlignment="1">
      <alignment vertical="center"/>
    </xf>
    <xf numFmtId="0" fontId="25" fillId="0" borderId="14" xfId="527" applyFont="1" applyBorder="1" applyAlignment="1">
      <alignment vertical="center"/>
    </xf>
    <xf numFmtId="0" fontId="25" fillId="0" borderId="27" xfId="454" applyFont="1" applyBorder="1" applyAlignment="1">
      <alignment vertical="center"/>
    </xf>
    <xf numFmtId="0" fontId="23" fillId="0" borderId="0" xfId="257" applyFont="1" applyFill="1" applyAlignment="1">
      <alignment vertical="center"/>
    </xf>
    <xf numFmtId="0" fontId="25" fillId="0" borderId="14" xfId="257" applyFont="1" applyFill="1" applyBorder="1" applyAlignment="1">
      <alignment vertical="center"/>
    </xf>
    <xf numFmtId="0" fontId="25" fillId="0" borderId="20" xfId="257" applyFont="1" applyFill="1" applyBorder="1" applyAlignment="1">
      <alignment vertical="center"/>
    </xf>
    <xf numFmtId="0" fontId="25" fillId="0" borderId="27" xfId="257" applyFont="1" applyFill="1" applyBorder="1" applyAlignment="1">
      <alignment vertical="center"/>
    </xf>
    <xf numFmtId="0" fontId="52" fillId="0" borderId="0" xfId="522" applyFont="1" applyBorder="1" applyAlignment="1">
      <alignment vertical="center"/>
    </xf>
    <xf numFmtId="0" fontId="25" fillId="0" borderId="23" xfId="522" applyFont="1" applyBorder="1" applyAlignment="1">
      <alignment vertical="center"/>
    </xf>
    <xf numFmtId="0" fontId="25" fillId="0" borderId="16" xfId="522" applyFont="1" applyBorder="1" applyAlignment="1">
      <alignment vertical="center"/>
    </xf>
    <xf numFmtId="3" fontId="25" fillId="0" borderId="23" xfId="522" applyNumberFormat="1" applyFont="1" applyBorder="1" applyAlignment="1">
      <alignment vertical="center"/>
    </xf>
    <xf numFmtId="0" fontId="25" fillId="0" borderId="20" xfId="522" applyFont="1" applyBorder="1" applyAlignment="1">
      <alignment vertical="center"/>
    </xf>
    <xf numFmtId="0" fontId="25" fillId="0" borderId="27" xfId="522" applyFont="1" applyBorder="1" applyAlignment="1">
      <alignment vertical="center"/>
    </xf>
    <xf numFmtId="0" fontId="42" fillId="0" borderId="22" xfId="522" applyFont="1" applyBorder="1" applyAlignment="1">
      <alignment vertical="center"/>
    </xf>
    <xf numFmtId="0" fontId="24" fillId="0" borderId="22" xfId="522" applyFont="1" applyFill="1" applyBorder="1" applyAlignment="1">
      <alignment vertical="center"/>
    </xf>
    <xf numFmtId="0" fontId="24" fillId="0" borderId="22" xfId="522" applyFont="1" applyBorder="1" applyAlignment="1">
      <alignment vertical="center"/>
    </xf>
    <xf numFmtId="0" fontId="54" fillId="0" borderId="22" xfId="522" applyFont="1" applyBorder="1" applyAlignment="1">
      <alignment vertical="center"/>
    </xf>
    <xf numFmtId="0" fontId="23" fillId="0" borderId="0" xfId="523" applyFont="1" applyAlignment="1">
      <alignment vertical="center"/>
    </xf>
    <xf numFmtId="0" fontId="25" fillId="0" borderId="24" xfId="523" applyFont="1" applyBorder="1" applyAlignment="1">
      <alignment vertical="center"/>
    </xf>
    <xf numFmtId="0" fontId="25" fillId="0" borderId="20" xfId="523" applyFont="1" applyBorder="1" applyAlignment="1">
      <alignment vertical="center"/>
    </xf>
    <xf numFmtId="0" fontId="25" fillId="0" borderId="14" xfId="523" applyFont="1" applyBorder="1" applyAlignment="1">
      <alignment vertical="center"/>
    </xf>
    <xf numFmtId="0" fontId="25" fillId="0" borderId="27" xfId="523" applyFont="1" applyBorder="1" applyAlignment="1">
      <alignment vertical="center"/>
    </xf>
    <xf numFmtId="0" fontId="25" fillId="0" borderId="25" xfId="523" applyFont="1" applyBorder="1" applyAlignment="1">
      <alignment vertical="center"/>
    </xf>
    <xf numFmtId="0" fontId="25" fillId="0" borderId="23" xfId="523" applyFont="1" applyBorder="1" applyAlignment="1">
      <alignment vertical="center"/>
    </xf>
    <xf numFmtId="198" fontId="25" fillId="0" borderId="20" xfId="523" applyNumberFormat="1" applyFont="1" applyBorder="1" applyAlignment="1">
      <alignment vertical="center"/>
    </xf>
    <xf numFmtId="199" fontId="25" fillId="0" borderId="27" xfId="523" applyNumberFormat="1" applyFont="1" applyBorder="1" applyAlignment="1">
      <alignment horizontal="right" vertical="center" indent="3"/>
    </xf>
    <xf numFmtId="199" fontId="36" fillId="0" borderId="24" xfId="523" applyNumberFormat="1" applyFont="1" applyBorder="1" applyAlignment="1">
      <alignment horizontal="right" vertical="center"/>
    </xf>
    <xf numFmtId="199" fontId="36" fillId="0" borderId="25" xfId="523" applyNumberFormat="1" applyFont="1" applyBorder="1" applyAlignment="1">
      <alignment horizontal="right" vertical="center"/>
    </xf>
    <xf numFmtId="199" fontId="25" fillId="0" borderId="13" xfId="523" applyNumberFormat="1" applyFont="1" applyBorder="1" applyAlignment="1">
      <alignment horizontal="right" vertical="center"/>
    </xf>
    <xf numFmtId="0" fontId="23" fillId="0" borderId="0" xfId="49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33" fillId="0" borderId="16" xfId="0" applyFont="1" applyBorder="1" applyAlignment="1">
      <alignment vertical="center"/>
    </xf>
    <xf numFmtId="0" fontId="33" fillId="0" borderId="14" xfId="490" applyNumberFormat="1" applyFont="1" applyBorder="1" applyAlignment="1">
      <alignment vertical="center"/>
    </xf>
    <xf numFmtId="0" fontId="33" fillId="0" borderId="14" xfId="49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25" fillId="0" borderId="27" xfId="0" applyFont="1" applyBorder="1" applyAlignment="1">
      <alignment vertical="center"/>
    </xf>
    <xf numFmtId="0" fontId="23" fillId="0" borderId="0" xfId="0" applyFont="1" applyFill="1" applyAlignment="1">
      <alignment vertical="center"/>
    </xf>
    <xf numFmtId="0" fontId="33" fillId="0" borderId="15" xfId="528" applyFont="1" applyBorder="1" applyAlignment="1">
      <alignment vertical="center"/>
    </xf>
    <xf numFmtId="0" fontId="33" fillId="0" borderId="20" xfId="0" applyFont="1" applyBorder="1" applyAlignment="1">
      <alignment vertical="center"/>
    </xf>
    <xf numFmtId="0" fontId="33" fillId="0" borderId="13" xfId="0" applyFont="1" applyBorder="1" applyAlignment="1">
      <alignment vertical="center"/>
    </xf>
    <xf numFmtId="3" fontId="26" fillId="0" borderId="25" xfId="0" applyNumberFormat="1" applyFont="1" applyBorder="1" applyAlignment="1">
      <alignment horizontal="right" vertical="center"/>
    </xf>
    <xf numFmtId="3" fontId="33" fillId="0" borderId="13" xfId="0" applyNumberFormat="1" applyFont="1" applyBorder="1" applyAlignment="1">
      <alignment horizontal="right" vertical="center"/>
    </xf>
    <xf numFmtId="0" fontId="33" fillId="0" borderId="13" xfId="528" applyFont="1" applyBorder="1" applyAlignment="1">
      <alignment vertical="center"/>
    </xf>
    <xf numFmtId="189" fontId="24" fillId="0" borderId="25" xfId="0" applyNumberFormat="1" applyFont="1" applyBorder="1" applyAlignment="1">
      <alignment horizontal="right" vertical="center"/>
    </xf>
    <xf numFmtId="189" fontId="33" fillId="0" borderId="13" xfId="0" applyNumberFormat="1" applyFont="1" applyBorder="1" applyAlignment="1">
      <alignment horizontal="center" vertical="center"/>
    </xf>
    <xf numFmtId="0" fontId="23" fillId="0" borderId="0" xfId="530" applyFont="1" applyAlignment="1" applyProtection="1"/>
    <xf numFmtId="0" fontId="62" fillId="26" borderId="14" xfId="530" applyFont="1" applyFill="1" applyBorder="1" applyAlignment="1">
      <alignment vertical="center"/>
    </xf>
    <xf numFmtId="0" fontId="25" fillId="26" borderId="14" xfId="530" applyFont="1" applyFill="1" applyBorder="1" applyAlignment="1" applyProtection="1">
      <alignment vertical="center"/>
    </xf>
    <xf numFmtId="0" fontId="25" fillId="26" borderId="14" xfId="530" applyFont="1" applyFill="1" applyBorder="1" applyAlignment="1" applyProtection="1"/>
    <xf numFmtId="0" fontId="23" fillId="0" borderId="0" xfId="529" applyNumberFormat="1" applyFont="1" applyAlignment="1" applyProtection="1">
      <alignment vertical="center"/>
    </xf>
    <xf numFmtId="0" fontId="25" fillId="26" borderId="24" xfId="529" applyNumberFormat="1" applyFont="1" applyFill="1" applyBorder="1" applyAlignment="1" applyProtection="1">
      <alignment vertical="center"/>
    </xf>
    <xf numFmtId="0" fontId="25" fillId="26" borderId="20" xfId="529" applyNumberFormat="1" applyFont="1" applyFill="1" applyBorder="1" applyAlignment="1" applyProtection="1">
      <alignment vertical="center"/>
    </xf>
    <xf numFmtId="0" fontId="25" fillId="26" borderId="14" xfId="529" applyNumberFormat="1" applyFont="1" applyFill="1" applyBorder="1" applyAlignment="1" applyProtection="1">
      <alignment vertical="center"/>
    </xf>
    <xf numFmtId="0" fontId="25" fillId="26" borderId="27" xfId="529" applyNumberFormat="1" applyFont="1" applyFill="1" applyBorder="1" applyAlignment="1" applyProtection="1">
      <alignment vertical="center"/>
    </xf>
    <xf numFmtId="0" fontId="25" fillId="26" borderId="25" xfId="529" applyNumberFormat="1" applyFont="1" applyFill="1" applyBorder="1" applyAlignment="1" applyProtection="1">
      <alignment vertical="center"/>
    </xf>
    <xf numFmtId="0" fontId="25" fillId="26" borderId="23" xfId="529" applyNumberFormat="1" applyFont="1" applyFill="1" applyBorder="1" applyAlignment="1" applyProtection="1">
      <alignment vertical="center"/>
    </xf>
    <xf numFmtId="0" fontId="25" fillId="26" borderId="16" xfId="529" applyNumberFormat="1" applyFont="1" applyFill="1" applyBorder="1" applyAlignment="1" applyProtection="1">
      <alignment vertical="center"/>
    </xf>
    <xf numFmtId="0" fontId="25" fillId="26" borderId="15" xfId="529" applyNumberFormat="1" applyFont="1" applyFill="1" applyBorder="1" applyAlignment="1" applyProtection="1">
      <alignment vertical="center"/>
    </xf>
    <xf numFmtId="0" fontId="25" fillId="26" borderId="23" xfId="529" applyNumberFormat="1" applyFont="1" applyFill="1" applyBorder="1" applyAlignment="1" applyProtection="1"/>
    <xf numFmtId="0" fontId="25" fillId="26" borderId="16" xfId="529" applyNumberFormat="1" applyFont="1" applyFill="1" applyBorder="1" applyAlignment="1" applyProtection="1"/>
    <xf numFmtId="0" fontId="25" fillId="26" borderId="15" xfId="529" applyNumberFormat="1" applyFont="1" applyFill="1" applyBorder="1" applyAlignment="1" applyProtection="1"/>
    <xf numFmtId="0" fontId="28" fillId="0" borderId="16" xfId="0" applyFont="1" applyBorder="1" applyAlignment="1"/>
    <xf numFmtId="0" fontId="28" fillId="0" borderId="15" xfId="0" applyFont="1" applyBorder="1" applyAlignment="1"/>
    <xf numFmtId="0" fontId="27" fillId="0" borderId="16" xfId="529" applyFont="1" applyBorder="1" applyAlignment="1">
      <alignment vertical="center"/>
    </xf>
    <xf numFmtId="0" fontId="27" fillId="0" borderId="15" xfId="529" applyFont="1" applyBorder="1" applyAlignment="1">
      <alignment vertical="center"/>
    </xf>
    <xf numFmtId="0" fontId="25" fillId="26" borderId="26" xfId="529" applyNumberFormat="1" applyFont="1" applyFill="1" applyBorder="1" applyAlignment="1" applyProtection="1">
      <alignment vertical="center"/>
    </xf>
    <xf numFmtId="202" fontId="33" fillId="0" borderId="24" xfId="529" applyNumberFormat="1" applyFont="1" applyBorder="1" applyAlignment="1" applyProtection="1">
      <alignment vertical="center"/>
    </xf>
    <xf numFmtId="202" fontId="36" fillId="0" borderId="24" xfId="529" applyNumberFormat="1" applyFont="1" applyBorder="1" applyAlignment="1" applyProtection="1">
      <alignment vertical="center"/>
    </xf>
    <xf numFmtId="202" fontId="33" fillId="0" borderId="25" xfId="529" applyNumberFormat="1" applyFont="1" applyBorder="1" applyAlignment="1" applyProtection="1">
      <alignment vertical="center"/>
    </xf>
    <xf numFmtId="202" fontId="36" fillId="0" borderId="25" xfId="529" applyNumberFormat="1" applyFont="1" applyBorder="1" applyAlignment="1" applyProtection="1">
      <alignment vertical="center"/>
    </xf>
    <xf numFmtId="0" fontId="25" fillId="26" borderId="24" xfId="530" applyFont="1" applyFill="1" applyBorder="1" applyAlignment="1" applyProtection="1">
      <alignment vertical="center"/>
    </xf>
    <xf numFmtId="0" fontId="25" fillId="26" borderId="23" xfId="530" applyFont="1" applyFill="1" applyBorder="1" applyAlignment="1" applyProtection="1">
      <alignment vertical="center"/>
    </xf>
    <xf numFmtId="0" fontId="25" fillId="26" borderId="15" xfId="530" applyFont="1" applyFill="1" applyBorder="1" applyAlignment="1" applyProtection="1">
      <alignment vertical="center"/>
    </xf>
    <xf numFmtId="0" fontId="25" fillId="0" borderId="23" xfId="530" applyFont="1" applyFill="1" applyBorder="1" applyAlignment="1" applyProtection="1">
      <alignment vertical="center"/>
    </xf>
    <xf numFmtId="0" fontId="25" fillId="0" borderId="15" xfId="530" applyFont="1" applyFill="1" applyBorder="1" applyAlignment="1" applyProtection="1">
      <alignment vertical="center"/>
    </xf>
    <xf numFmtId="0" fontId="25" fillId="26" borderId="26" xfId="530" applyFont="1" applyFill="1" applyBorder="1" applyAlignment="1" applyProtection="1">
      <alignment vertical="center"/>
    </xf>
    <xf numFmtId="0" fontId="25" fillId="26" borderId="13" xfId="530" applyFont="1" applyFill="1" applyBorder="1" applyAlignment="1" applyProtection="1">
      <alignment horizontal="center" vertical="justify"/>
    </xf>
    <xf numFmtId="0" fontId="25" fillId="0" borderId="13" xfId="530" applyFont="1" applyFill="1" applyBorder="1" applyAlignment="1" applyProtection="1">
      <alignment horizontal="center" vertical="justify"/>
    </xf>
    <xf numFmtId="0" fontId="23" fillId="26" borderId="0" xfId="494" applyFont="1" applyFill="1" applyAlignment="1">
      <alignment vertical="center"/>
    </xf>
    <xf numFmtId="0" fontId="25" fillId="26" borderId="16" xfId="494" applyFont="1" applyFill="1" applyBorder="1" applyAlignment="1">
      <alignment vertical="center"/>
    </xf>
    <xf numFmtId="0" fontId="25" fillId="26" borderId="14" xfId="494" applyFont="1" applyFill="1" applyBorder="1" applyAlignment="1">
      <alignment vertical="center"/>
    </xf>
    <xf numFmtId="0" fontId="25" fillId="26" borderId="19" xfId="494" applyFont="1" applyFill="1" applyBorder="1" applyAlignment="1">
      <alignment vertical="center"/>
    </xf>
    <xf numFmtId="0" fontId="23" fillId="0" borderId="0" xfId="513" applyFont="1" applyBorder="1" applyAlignment="1">
      <alignment vertical="center"/>
    </xf>
    <xf numFmtId="0" fontId="25" fillId="0" borderId="20" xfId="513" applyFont="1" applyFill="1" applyBorder="1" applyAlignment="1">
      <alignment vertical="center"/>
    </xf>
    <xf numFmtId="0" fontId="25" fillId="0" borderId="20" xfId="513" applyFont="1" applyBorder="1" applyAlignment="1">
      <alignment vertical="center"/>
    </xf>
    <xf numFmtId="0" fontId="23" fillId="0" borderId="0" xfId="481" applyFont="1" applyAlignment="1" applyProtection="1">
      <alignment vertical="center"/>
    </xf>
    <xf numFmtId="0" fontId="25" fillId="26" borderId="16" xfId="481" applyFont="1" applyFill="1" applyBorder="1" applyAlignment="1" applyProtection="1">
      <alignment vertical="center"/>
    </xf>
    <xf numFmtId="0" fontId="25" fillId="26" borderId="14" xfId="481" applyFont="1" applyFill="1" applyBorder="1" applyAlignment="1" applyProtection="1">
      <alignment vertical="center"/>
    </xf>
    <xf numFmtId="0" fontId="23" fillId="0" borderId="0" xfId="481" applyFont="1" applyBorder="1" applyAlignment="1" applyProtection="1">
      <alignment vertical="center"/>
    </xf>
    <xf numFmtId="0" fontId="33" fillId="26" borderId="16" xfId="481" applyFont="1" applyFill="1" applyBorder="1" applyAlignment="1" applyProtection="1">
      <alignment vertical="center"/>
    </xf>
    <xf numFmtId="0" fontId="33" fillId="0" borderId="16" xfId="481" applyFont="1" applyBorder="1" applyAlignment="1" applyProtection="1">
      <alignment vertical="center"/>
    </xf>
    <xf numFmtId="0" fontId="33" fillId="0" borderId="14" xfId="481" applyFont="1" applyBorder="1" applyAlignment="1" applyProtection="1">
      <alignment vertical="center"/>
    </xf>
    <xf numFmtId="0" fontId="33" fillId="26" borderId="19" xfId="481" applyFont="1" applyFill="1" applyBorder="1" applyAlignment="1" applyProtection="1">
      <alignment vertical="center"/>
    </xf>
    <xf numFmtId="0" fontId="33" fillId="0" borderId="14" xfId="481" applyFont="1" applyBorder="1" applyAlignment="1">
      <alignment vertical="center"/>
    </xf>
    <xf numFmtId="0" fontId="36" fillId="0" borderId="14" xfId="0" applyFont="1" applyBorder="1" applyAlignment="1">
      <alignment vertical="center"/>
    </xf>
    <xf numFmtId="0" fontId="25" fillId="0" borderId="16" xfId="481" applyFont="1" applyBorder="1" applyAlignment="1">
      <alignment vertical="center"/>
    </xf>
    <xf numFmtId="0" fontId="33" fillId="26" borderId="14" xfId="481" applyFont="1" applyFill="1" applyBorder="1" applyAlignment="1" applyProtection="1">
      <alignment vertical="center"/>
    </xf>
    <xf numFmtId="0" fontId="23" fillId="0" borderId="0" xfId="480" applyFont="1" applyBorder="1" applyAlignment="1" applyProtection="1">
      <alignment vertical="center"/>
    </xf>
    <xf numFmtId="0" fontId="33" fillId="26" borderId="14" xfId="480" applyFont="1" applyFill="1" applyBorder="1" applyAlignment="1" applyProtection="1">
      <alignment vertical="center"/>
    </xf>
    <xf numFmtId="0" fontId="33" fillId="26" borderId="16" xfId="480" applyFont="1" applyFill="1" applyBorder="1" applyAlignment="1" applyProtection="1">
      <alignment vertical="center" wrapText="1"/>
    </xf>
    <xf numFmtId="0" fontId="33" fillId="26" borderId="16" xfId="480" applyFont="1" applyFill="1" applyBorder="1" applyAlignment="1" applyProtection="1">
      <alignment vertical="center"/>
    </xf>
    <xf numFmtId="0" fontId="33" fillId="26" borderId="19" xfId="480" applyFont="1" applyFill="1" applyBorder="1" applyAlignment="1" applyProtection="1">
      <alignment vertical="center"/>
    </xf>
    <xf numFmtId="0" fontId="23" fillId="0" borderId="19" xfId="480" applyFont="1" applyBorder="1" applyAlignment="1" applyProtection="1">
      <alignment vertical="center"/>
    </xf>
    <xf numFmtId="0" fontId="33" fillId="0" borderId="16" xfId="481" applyFont="1" applyBorder="1" applyAlignment="1">
      <alignment vertical="center"/>
    </xf>
    <xf numFmtId="0" fontId="33" fillId="0" borderId="0" xfId="481" applyFont="1" applyBorder="1" applyAlignment="1">
      <alignment vertical="center"/>
    </xf>
    <xf numFmtId="0" fontId="36" fillId="0" borderId="19" xfId="481" applyFont="1" applyBorder="1" applyAlignment="1"/>
    <xf numFmtId="0" fontId="33" fillId="0" borderId="19" xfId="481" quotePrefix="1" applyFont="1" applyBorder="1" applyAlignment="1">
      <alignment vertical="center"/>
    </xf>
    <xf numFmtId="3" fontId="33" fillId="0" borderId="19" xfId="481" applyNumberFormat="1" applyFont="1" applyBorder="1" applyAlignment="1"/>
    <xf numFmtId="0" fontId="25" fillId="0" borderId="14" xfId="481" applyFont="1" applyBorder="1" applyAlignment="1">
      <alignment vertical="center"/>
    </xf>
    <xf numFmtId="0" fontId="23" fillId="0" borderId="19" xfId="481" applyFont="1" applyBorder="1" applyAlignment="1">
      <alignment vertical="center"/>
    </xf>
    <xf numFmtId="0" fontId="25" fillId="0" borderId="14" xfId="481" applyFont="1" applyFill="1" applyBorder="1" applyAlignment="1">
      <alignment vertical="center"/>
    </xf>
    <xf numFmtId="193" fontId="23" fillId="0" borderId="0" xfId="319" applyNumberFormat="1" applyFont="1" applyAlignment="1"/>
    <xf numFmtId="193" fontId="23" fillId="0" borderId="0" xfId="319" applyNumberFormat="1" applyFont="1" applyBorder="1" applyAlignment="1"/>
    <xf numFmtId="0" fontId="25" fillId="0" borderId="16" xfId="481" applyFont="1" applyBorder="1" applyAlignment="1"/>
    <xf numFmtId="0" fontId="27" fillId="0" borderId="19" xfId="0" applyFont="1" applyBorder="1" applyAlignment="1"/>
    <xf numFmtId="0" fontId="25" fillId="0" borderId="19" xfId="481" applyFont="1" applyBorder="1" applyAlignment="1">
      <alignment vertical="top"/>
    </xf>
    <xf numFmtId="193" fontId="23" fillId="0" borderId="19" xfId="319" applyNumberFormat="1" applyFont="1" applyBorder="1" applyAlignment="1"/>
    <xf numFmtId="0" fontId="22" fillId="0" borderId="0" xfId="481" applyFont="1" applyBorder="1" applyAlignment="1"/>
    <xf numFmtId="193" fontId="27" fillId="0" borderId="0" xfId="319" applyNumberFormat="1" applyFont="1" applyBorder="1" applyAlignment="1">
      <alignment vertical="center"/>
    </xf>
    <xf numFmtId="193" fontId="27" fillId="0" borderId="0" xfId="319" applyNumberFormat="1" applyFont="1" applyBorder="1" applyAlignment="1"/>
    <xf numFmtId="0" fontId="23" fillId="0" borderId="0" xfId="487" applyFont="1" applyAlignment="1">
      <alignment vertical="center"/>
    </xf>
    <xf numFmtId="0" fontId="25" fillId="0" borderId="14" xfId="487" applyFont="1" applyBorder="1" applyAlignment="1">
      <alignment vertical="center"/>
    </xf>
    <xf numFmtId="0" fontId="33" fillId="0" borderId="16" xfId="487" quotePrefix="1" applyFont="1" applyBorder="1" applyAlignment="1">
      <alignment vertical="center"/>
    </xf>
    <xf numFmtId="0" fontId="23" fillId="0" borderId="0" xfId="487" applyFont="1" applyAlignment="1">
      <alignment horizontal="left" vertical="center"/>
    </xf>
    <xf numFmtId="0" fontId="25" fillId="26" borderId="14" xfId="487" applyFont="1" applyFill="1" applyBorder="1" applyAlignment="1">
      <alignment horizontal="left" vertical="center"/>
    </xf>
    <xf numFmtId="0" fontId="26" fillId="0" borderId="24" xfId="489" applyFont="1" applyBorder="1" applyAlignment="1">
      <alignment vertical="center"/>
    </xf>
    <xf numFmtId="0" fontId="26" fillId="0" borderId="20" xfId="489" applyFont="1" applyBorder="1" applyAlignment="1">
      <alignment vertical="center"/>
    </xf>
    <xf numFmtId="0" fontId="26" fillId="0" borderId="14" xfId="489" applyFont="1" applyBorder="1" applyAlignment="1">
      <alignment vertical="center"/>
    </xf>
    <xf numFmtId="0" fontId="26" fillId="0" borderId="27" xfId="489" applyFont="1" applyBorder="1" applyAlignment="1">
      <alignment vertical="center"/>
    </xf>
    <xf numFmtId="0" fontId="24" fillId="0" borderId="25" xfId="489" applyFont="1" applyBorder="1" applyAlignment="1"/>
    <xf numFmtId="44" fontId="26" fillId="0" borderId="20" xfId="489" applyNumberFormat="1" applyFont="1" applyBorder="1" applyAlignment="1">
      <alignment vertical="center"/>
    </xf>
    <xf numFmtId="0" fontId="24" fillId="0" borderId="14" xfId="0" applyFont="1" applyBorder="1" applyAlignment="1"/>
    <xf numFmtId="0" fontId="24" fillId="0" borderId="27" xfId="0" applyFont="1" applyBorder="1" applyAlignment="1"/>
    <xf numFmtId="0" fontId="24" fillId="0" borderId="26" xfId="489" applyFont="1" applyBorder="1" applyAlignment="1"/>
    <xf numFmtId="44" fontId="26" fillId="0" borderId="24" xfId="489" applyNumberFormat="1" applyFont="1" applyBorder="1" applyAlignment="1"/>
    <xf numFmtId="44" fontId="26" fillId="0" borderId="25" xfId="489" applyNumberFormat="1" applyFont="1" applyBorder="1" applyAlignment="1"/>
    <xf numFmtId="44" fontId="26" fillId="0" borderId="26" xfId="489" applyNumberFormat="1" applyFont="1" applyBorder="1" applyAlignment="1"/>
    <xf numFmtId="44" fontId="26" fillId="0" borderId="26" xfId="489" applyNumberFormat="1" applyFont="1" applyBorder="1" applyAlignment="1">
      <alignment horizontal="center"/>
    </xf>
    <xf numFmtId="0" fontId="26" fillId="0" borderId="14" xfId="0" applyFont="1" applyBorder="1" applyAlignment="1">
      <alignment vertical="center"/>
    </xf>
    <xf numFmtId="3" fontId="26" fillId="0" borderId="14" xfId="0" applyNumberFormat="1" applyFont="1" applyBorder="1" applyAlignment="1">
      <alignment vertical="center"/>
    </xf>
    <xf numFmtId="0" fontId="23" fillId="0" borderId="0" xfId="509" applyFont="1" applyAlignment="1"/>
    <xf numFmtId="0" fontId="25" fillId="0" borderId="13" xfId="509" applyFont="1" applyBorder="1" applyAlignment="1">
      <alignment vertical="center"/>
    </xf>
    <xf numFmtId="0" fontId="25" fillId="0" borderId="20" xfId="509" applyFont="1" applyBorder="1" applyAlignment="1">
      <alignment vertical="center"/>
    </xf>
    <xf numFmtId="0" fontId="23" fillId="0" borderId="0" xfId="409" applyFont="1" applyAlignment="1">
      <alignment vertical="center"/>
    </xf>
    <xf numFmtId="0" fontId="25" fillId="0" borderId="24" xfId="409" applyFont="1" applyFill="1" applyBorder="1" applyAlignment="1">
      <alignment vertical="center" wrapText="1"/>
    </xf>
    <xf numFmtId="0" fontId="25" fillId="0" borderId="24" xfId="409" applyFont="1" applyFill="1" applyBorder="1" applyAlignment="1">
      <alignment vertical="center"/>
    </xf>
    <xf numFmtId="0" fontId="33" fillId="0" borderId="20" xfId="409" applyFont="1" applyFill="1" applyBorder="1" applyAlignment="1">
      <alignment vertical="center"/>
    </xf>
    <xf numFmtId="0" fontId="25" fillId="0" borderId="13" xfId="409" applyFont="1" applyFill="1" applyBorder="1" applyAlignment="1">
      <alignment horizontal="center" vertical="justify" textRotation="90" wrapText="1"/>
    </xf>
    <xf numFmtId="0" fontId="25" fillId="0" borderId="27" xfId="409" applyFont="1" applyFill="1" applyBorder="1" applyAlignment="1">
      <alignment horizontal="center" vertical="justify" textRotation="90" wrapText="1"/>
    </xf>
    <xf numFmtId="0" fontId="26" fillId="0" borderId="24" xfId="409" applyFont="1" applyFill="1" applyBorder="1" applyAlignment="1">
      <alignment vertical="center" wrapText="1"/>
    </xf>
    <xf numFmtId="0" fontId="26" fillId="0" borderId="24" xfId="409" applyFont="1" applyFill="1" applyBorder="1" applyAlignment="1">
      <alignment vertical="center"/>
    </xf>
    <xf numFmtId="0" fontId="26" fillId="0" borderId="20" xfId="409" applyFont="1" applyFill="1" applyBorder="1" applyAlignment="1">
      <alignment vertical="center"/>
    </xf>
    <xf numFmtId="0" fontId="23" fillId="0" borderId="0" xfId="515" applyNumberFormat="1" applyFont="1" applyAlignment="1">
      <alignment vertical="center"/>
    </xf>
    <xf numFmtId="0" fontId="25" fillId="0" borderId="24" xfId="515" applyFont="1" applyBorder="1" applyAlignment="1">
      <alignment vertical="center"/>
    </xf>
    <xf numFmtId="0" fontId="25" fillId="0" borderId="25" xfId="515" applyFont="1" applyBorder="1" applyAlignment="1">
      <alignment vertical="center"/>
    </xf>
    <xf numFmtId="0" fontId="33" fillId="0" borderId="23" xfId="515" applyFont="1" applyBorder="1" applyAlignment="1"/>
    <xf numFmtId="0" fontId="33" fillId="0" borderId="24" xfId="515" applyFont="1" applyBorder="1" applyAlignment="1"/>
    <xf numFmtId="0" fontId="0" fillId="0" borderId="0" xfId="0" applyAlignment="1"/>
    <xf numFmtId="0" fontId="33" fillId="0" borderId="16" xfId="515" applyFont="1" applyBorder="1" applyAlignment="1"/>
    <xf numFmtId="3" fontId="119" fillId="27" borderId="24" xfId="412" applyNumberFormat="1" applyFont="1" applyFill="1" applyBorder="1" applyAlignment="1">
      <alignment horizontal="right" vertical="center"/>
    </xf>
    <xf numFmtId="3" fontId="119" fillId="27" borderId="25" xfId="412" applyNumberFormat="1" applyFont="1" applyFill="1" applyBorder="1" applyAlignment="1">
      <alignment horizontal="right" vertical="center"/>
    </xf>
    <xf numFmtId="3" fontId="119" fillId="0" borderId="26" xfId="412" applyNumberFormat="1" applyFont="1" applyFill="1" applyBorder="1" applyAlignment="1">
      <alignment horizontal="right" vertical="center"/>
    </xf>
    <xf numFmtId="0" fontId="23" fillId="0" borderId="0" xfId="499" applyFont="1" applyAlignment="1">
      <alignment vertical="center"/>
    </xf>
    <xf numFmtId="0" fontId="25" fillId="26" borderId="20" xfId="499" applyFont="1" applyFill="1" applyBorder="1" applyAlignment="1" applyProtection="1">
      <alignment vertical="center"/>
    </xf>
    <xf numFmtId="0" fontId="25" fillId="26" borderId="13" xfId="499" applyFont="1" applyFill="1" applyBorder="1" applyAlignment="1" applyProtection="1">
      <alignment vertical="center"/>
    </xf>
    <xf numFmtId="4" fontId="24" fillId="0" borderId="24" xfId="319" applyNumberFormat="1" applyFont="1" applyBorder="1" applyAlignment="1" applyProtection="1">
      <alignment horizontal="right" vertical="justify"/>
    </xf>
    <xf numFmtId="4" fontId="24" fillId="0" borderId="25" xfId="319" applyNumberFormat="1" applyFont="1" applyBorder="1" applyAlignment="1" applyProtection="1">
      <alignment horizontal="right" vertical="justify"/>
    </xf>
    <xf numFmtId="0" fontId="24" fillId="0" borderId="25" xfId="499" applyFont="1" applyBorder="1"/>
    <xf numFmtId="4" fontId="24" fillId="0" borderId="26" xfId="319" applyNumberFormat="1" applyFont="1" applyBorder="1" applyAlignment="1" applyProtection="1">
      <alignment horizontal="right" vertical="justify"/>
    </xf>
    <xf numFmtId="4" fontId="26" fillId="0" borderId="13" xfId="319" applyNumberFormat="1" applyFont="1" applyBorder="1" applyAlignment="1">
      <alignment horizontal="right" vertical="justify"/>
    </xf>
    <xf numFmtId="0" fontId="23" fillId="0" borderId="19" xfId="501" applyFont="1" applyBorder="1" applyAlignment="1">
      <alignment vertical="center"/>
    </xf>
    <xf numFmtId="0" fontId="25" fillId="26" borderId="20" xfId="501" applyFont="1" applyFill="1" applyBorder="1" applyAlignment="1" applyProtection="1">
      <alignment vertical="center"/>
    </xf>
    <xf numFmtId="0" fontId="25" fillId="26" borderId="13" xfId="501" applyFont="1" applyFill="1" applyBorder="1" applyAlignment="1" applyProtection="1">
      <alignment vertical="center"/>
    </xf>
    <xf numFmtId="196" fontId="27" fillId="0" borderId="24" xfId="312" applyNumberFormat="1" applyFont="1" applyBorder="1" applyAlignment="1" applyProtection="1">
      <alignment horizontal="right" vertical="center"/>
    </xf>
    <xf numFmtId="196" fontId="27" fillId="0" borderId="25" xfId="312" applyNumberFormat="1" applyFont="1" applyBorder="1" applyAlignment="1" applyProtection="1">
      <alignment horizontal="right" vertical="center"/>
    </xf>
    <xf numFmtId="196" fontId="25" fillId="0" borderId="13" xfId="312" applyNumberFormat="1" applyFont="1" applyBorder="1" applyAlignment="1">
      <alignment horizontal="right" vertical="center"/>
    </xf>
    <xf numFmtId="0" fontId="23" fillId="0" borderId="0" xfId="495" applyFont="1" applyAlignment="1" applyProtection="1">
      <alignment vertical="center"/>
    </xf>
    <xf numFmtId="0" fontId="27" fillId="0" borderId="24" xfId="495" applyFont="1" applyBorder="1" applyAlignment="1" applyProtection="1">
      <alignment vertical="center"/>
    </xf>
    <xf numFmtId="0" fontId="25" fillId="0" borderId="13" xfId="495" applyFont="1" applyFill="1" applyBorder="1" applyAlignment="1">
      <alignment vertical="center"/>
    </xf>
    <xf numFmtId="196" fontId="27" fillId="0" borderId="24" xfId="495" applyNumberFormat="1" applyFont="1" applyBorder="1" applyAlignment="1" applyProtection="1">
      <alignment vertical="center"/>
    </xf>
    <xf numFmtId="196" fontId="27" fillId="0" borderId="24" xfId="495" applyNumberFormat="1" applyFont="1" applyBorder="1" applyAlignment="1">
      <alignment vertical="center"/>
    </xf>
    <xf numFmtId="196" fontId="27" fillId="0" borderId="13" xfId="495" applyNumberFormat="1" applyFont="1" applyBorder="1" applyAlignment="1" applyProtection="1">
      <alignment vertical="center"/>
    </xf>
    <xf numFmtId="0" fontId="27" fillId="0" borderId="13" xfId="495" applyFont="1" applyBorder="1" applyAlignment="1" applyProtection="1">
      <alignment vertical="center"/>
    </xf>
    <xf numFmtId="0" fontId="31" fillId="0" borderId="19" xfId="516" applyNumberFormat="1" applyFont="1" applyBorder="1" applyAlignment="1">
      <alignment vertical="center"/>
    </xf>
    <xf numFmtId="0" fontId="25" fillId="0" borderId="23" xfId="516" applyFont="1" applyBorder="1" applyAlignment="1">
      <alignment vertical="center"/>
    </xf>
    <xf numFmtId="0" fontId="25" fillId="0" borderId="20" xfId="516" applyFont="1" applyBorder="1" applyAlignment="1">
      <alignment vertical="center"/>
    </xf>
    <xf numFmtId="0" fontId="25" fillId="0" borderId="14" xfId="516" applyFont="1" applyBorder="1" applyAlignment="1">
      <alignment vertical="center"/>
    </xf>
    <xf numFmtId="0" fontId="25" fillId="0" borderId="17" xfId="516" applyFont="1" applyBorder="1" applyAlignment="1">
      <alignment vertical="center"/>
    </xf>
    <xf numFmtId="0" fontId="25" fillId="0" borderId="18" xfId="516" applyFont="1" applyBorder="1" applyAlignment="1">
      <alignment vertical="center"/>
    </xf>
    <xf numFmtId="0" fontId="25" fillId="0" borderId="23" xfId="516" applyFont="1" applyBorder="1" applyAlignment="1"/>
    <xf numFmtId="0" fontId="25" fillId="0" borderId="15" xfId="516" applyFont="1" applyBorder="1" applyAlignment="1"/>
    <xf numFmtId="0" fontId="32" fillId="0" borderId="23" xfId="516" applyFont="1" applyBorder="1" applyAlignment="1"/>
    <xf numFmtId="0" fontId="25" fillId="0" borderId="22" xfId="516" applyFont="1" applyBorder="1" applyAlignment="1"/>
    <xf numFmtId="0" fontId="32" fillId="0" borderId="22" xfId="516" applyFont="1" applyBorder="1" applyAlignment="1"/>
    <xf numFmtId="3" fontId="27" fillId="0" borderId="24" xfId="420" applyNumberFormat="1" applyFont="1" applyBorder="1" applyAlignment="1">
      <alignment horizontal="right" vertical="center"/>
    </xf>
    <xf numFmtId="3" fontId="27" fillId="0" borderId="25" xfId="420" applyNumberFormat="1" applyFont="1" applyBorder="1" applyAlignment="1">
      <alignment horizontal="right" vertical="center"/>
    </xf>
    <xf numFmtId="3" fontId="27" fillId="0" borderId="26" xfId="420" applyNumberFormat="1" applyFont="1" applyBorder="1" applyAlignment="1">
      <alignment horizontal="right" vertical="center"/>
    </xf>
    <xf numFmtId="3" fontId="25" fillId="0" borderId="26" xfId="516" applyNumberFormat="1" applyFont="1" applyBorder="1" applyAlignment="1">
      <alignment horizontal="right" vertical="center"/>
    </xf>
    <xf numFmtId="3" fontId="25" fillId="0" borderId="23" xfId="309" applyNumberFormat="1" applyFont="1" applyBorder="1" applyAlignment="1">
      <alignment horizontal="right" vertical="center"/>
    </xf>
    <xf numFmtId="3" fontId="25" fillId="0" borderId="22" xfId="309" applyNumberFormat="1" applyFont="1" applyBorder="1" applyAlignment="1">
      <alignment horizontal="right" vertical="center"/>
    </xf>
    <xf numFmtId="0" fontId="31" fillId="0" borderId="19" xfId="516" applyFont="1" applyBorder="1" applyAlignment="1">
      <alignment vertical="center"/>
    </xf>
    <xf numFmtId="0" fontId="25" fillId="0" borderId="24" xfId="516" applyFont="1" applyBorder="1" applyAlignment="1">
      <alignment vertical="center"/>
    </xf>
    <xf numFmtId="0" fontId="25" fillId="0" borderId="20" xfId="516" applyFont="1" applyBorder="1" applyAlignment="1">
      <alignment vertical="distributed" textRotation="90"/>
    </xf>
    <xf numFmtId="3" fontId="24" fillId="0" borderId="24" xfId="420" applyNumberFormat="1" applyFont="1" applyBorder="1" applyAlignment="1">
      <alignment horizontal="right" vertical="center"/>
    </xf>
    <xf numFmtId="3" fontId="24" fillId="0" borderId="25" xfId="420" applyNumberFormat="1" applyFont="1" applyBorder="1" applyAlignment="1">
      <alignment horizontal="right" vertical="center"/>
    </xf>
    <xf numFmtId="3" fontId="24" fillId="0" borderId="25" xfId="516" applyNumberFormat="1" applyFont="1" applyBorder="1" applyAlignment="1">
      <alignment horizontal="right" vertical="center"/>
    </xf>
    <xf numFmtId="3" fontId="24" fillId="0" borderId="26" xfId="420" applyNumberFormat="1" applyFont="1" applyBorder="1" applyAlignment="1">
      <alignment horizontal="right" vertical="center"/>
    </xf>
    <xf numFmtId="3" fontId="27" fillId="0" borderId="25" xfId="420" applyNumberFormat="1" applyFont="1" applyBorder="1" applyAlignment="1">
      <alignment horizontal="center" vertical="center"/>
    </xf>
    <xf numFmtId="3" fontId="27" fillId="0" borderId="26" xfId="420" applyNumberFormat="1" applyFont="1" applyBorder="1" applyAlignment="1">
      <alignment horizontal="center" vertical="center"/>
    </xf>
    <xf numFmtId="0" fontId="25" fillId="0" borderId="24" xfId="516" applyNumberFormat="1" applyFont="1" applyBorder="1" applyAlignment="1">
      <alignment horizontal="center" vertical="distributed" textRotation="90"/>
    </xf>
    <xf numFmtId="0" fontId="24" fillId="0" borderId="24" xfId="420" applyNumberFormat="1" applyFont="1" applyBorder="1" applyAlignment="1">
      <alignment horizontal="center" vertical="center"/>
    </xf>
    <xf numFmtId="0" fontId="24" fillId="0" borderId="25" xfId="420" applyNumberFormat="1" applyFont="1" applyBorder="1" applyAlignment="1">
      <alignment horizontal="center" vertical="center"/>
    </xf>
    <xf numFmtId="0" fontId="24" fillId="0" borderId="26" xfId="420" applyNumberFormat="1" applyFont="1" applyBorder="1" applyAlignment="1">
      <alignment horizontal="center" vertical="center"/>
    </xf>
    <xf numFmtId="0" fontId="23" fillId="0" borderId="0" xfId="524" applyFont="1" applyBorder="1" applyAlignment="1">
      <alignment vertical="center"/>
    </xf>
    <xf numFmtId="0" fontId="25" fillId="0" borderId="20" xfId="524" applyFont="1" applyBorder="1" applyAlignment="1">
      <alignment vertical="center"/>
    </xf>
    <xf numFmtId="0" fontId="36" fillId="0" borderId="19" xfId="524" applyFont="1" applyFill="1" applyBorder="1" applyAlignment="1">
      <alignment vertical="center"/>
    </xf>
    <xf numFmtId="0" fontId="36" fillId="0" borderId="24" xfId="524" applyFont="1" applyBorder="1" applyAlignment="1">
      <alignment horizontal="left" vertical="center" indent="1"/>
    </xf>
    <xf numFmtId="0" fontId="26" fillId="0" borderId="23" xfId="500" applyFont="1" applyBorder="1" applyAlignment="1">
      <alignment vertical="center"/>
    </xf>
    <xf numFmtId="0" fontId="26" fillId="0" borderId="20" xfId="500" applyFont="1" applyBorder="1" applyAlignment="1">
      <alignment vertical="center"/>
    </xf>
    <xf numFmtId="3" fontId="26" fillId="0" borderId="20" xfId="500" applyNumberFormat="1" applyFont="1" applyBorder="1" applyAlignment="1">
      <alignment vertical="center"/>
    </xf>
    <xf numFmtId="0" fontId="26" fillId="0" borderId="13" xfId="500" applyFont="1" applyBorder="1" applyAlignment="1">
      <alignment vertical="center"/>
    </xf>
    <xf numFmtId="3" fontId="24" fillId="0" borderId="24" xfId="332" applyNumberFormat="1" applyFont="1" applyBorder="1" applyAlignment="1" applyProtection="1">
      <alignment horizontal="right" vertical="center"/>
      <protection locked="0"/>
    </xf>
    <xf numFmtId="3" fontId="24" fillId="0" borderId="25" xfId="332" applyNumberFormat="1" applyFont="1" applyBorder="1" applyAlignment="1" applyProtection="1">
      <alignment horizontal="right" vertical="center"/>
      <protection locked="0"/>
    </xf>
    <xf numFmtId="3" fontId="26" fillId="0" borderId="13" xfId="332" applyNumberFormat="1" applyFont="1" applyBorder="1" applyAlignment="1">
      <alignment horizontal="right" vertical="center"/>
    </xf>
    <xf numFmtId="193" fontId="24" fillId="0" borderId="25" xfId="332" applyNumberFormat="1" applyFont="1" applyBorder="1" applyAlignment="1" applyProtection="1">
      <alignment horizontal="right" vertical="center"/>
      <protection locked="0"/>
    </xf>
    <xf numFmtId="193" fontId="26" fillId="0" borderId="13" xfId="332" applyNumberFormat="1" applyFont="1" applyBorder="1" applyAlignment="1">
      <alignment horizontal="right" vertical="center"/>
    </xf>
    <xf numFmtId="191" fontId="24" fillId="0" borderId="24" xfId="332" applyNumberFormat="1" applyFont="1" applyBorder="1" applyAlignment="1" applyProtection="1">
      <alignment horizontal="right" vertical="center"/>
      <protection locked="0"/>
    </xf>
    <xf numFmtId="191" fontId="24" fillId="0" borderId="25" xfId="332" applyNumberFormat="1" applyFont="1" applyBorder="1" applyAlignment="1" applyProtection="1">
      <alignment horizontal="right" vertical="center"/>
      <protection locked="0"/>
    </xf>
    <xf numFmtId="191" fontId="26" fillId="0" borderId="13" xfId="332" applyNumberFormat="1" applyFont="1" applyBorder="1" applyAlignment="1">
      <alignment horizontal="right" vertical="center"/>
    </xf>
    <xf numFmtId="0" fontId="23" fillId="0" borderId="19" xfId="495" applyFont="1" applyBorder="1" applyAlignment="1">
      <alignment vertical="center"/>
    </xf>
    <xf numFmtId="0" fontId="26" fillId="0" borderId="20" xfId="495" applyFont="1" applyBorder="1" applyAlignment="1">
      <alignment vertical="center"/>
    </xf>
    <xf numFmtId="0" fontId="26" fillId="0" borderId="24" xfId="495" applyFont="1" applyBorder="1" applyAlignment="1">
      <alignment horizontal="left" vertical="center"/>
    </xf>
    <xf numFmtId="0" fontId="24" fillId="0" borderId="24" xfId="495" applyFont="1" applyBorder="1" applyAlignment="1">
      <alignment vertical="center"/>
    </xf>
    <xf numFmtId="0" fontId="24" fillId="0" borderId="25" xfId="495" applyFont="1" applyBorder="1" applyAlignment="1">
      <alignment vertical="center"/>
    </xf>
    <xf numFmtId="0" fontId="24" fillId="0" borderId="26" xfId="495" applyFont="1" applyBorder="1" applyAlignment="1">
      <alignment vertical="center"/>
    </xf>
    <xf numFmtId="0" fontId="26" fillId="0" borderId="22" xfId="495" applyFont="1" applyBorder="1" applyAlignment="1">
      <alignment horizontal="center" vertical="center"/>
    </xf>
    <xf numFmtId="0" fontId="23" fillId="0" borderId="0" xfId="495" applyFont="1" applyBorder="1" applyAlignment="1">
      <alignment vertical="center"/>
    </xf>
    <xf numFmtId="0" fontId="25" fillId="0" borderId="24" xfId="495" applyFont="1" applyBorder="1" applyAlignment="1">
      <alignment horizontal="left" vertical="center"/>
    </xf>
    <xf numFmtId="0" fontId="24" fillId="0" borderId="25" xfId="495" applyFont="1" applyFill="1" applyBorder="1" applyAlignment="1">
      <alignment vertical="center"/>
    </xf>
    <xf numFmtId="0" fontId="24" fillId="0" borderId="13" xfId="495" applyFont="1" applyBorder="1" applyAlignment="1">
      <alignment vertical="center"/>
    </xf>
    <xf numFmtId="0" fontId="25" fillId="0" borderId="27" xfId="495" applyFont="1" applyBorder="1" applyAlignment="1">
      <alignment horizontal="left" vertical="center"/>
    </xf>
    <xf numFmtId="0" fontId="25" fillId="0" borderId="13" xfId="525" applyFont="1" applyFill="1" applyBorder="1" applyAlignment="1">
      <alignment vertical="center"/>
    </xf>
    <xf numFmtId="49" fontId="25" fillId="0" borderId="13" xfId="525" applyNumberFormat="1" applyFont="1" applyFill="1" applyBorder="1" applyAlignment="1">
      <alignment horizontal="center" vertical="center"/>
    </xf>
    <xf numFmtId="3" fontId="25" fillId="0" borderId="26" xfId="525" applyNumberFormat="1" applyFont="1" applyFill="1" applyBorder="1" applyAlignment="1">
      <alignment horizontal="center" vertical="center"/>
    </xf>
    <xf numFmtId="0" fontId="23" fillId="0" borderId="14" xfId="408" applyFont="1" applyBorder="1" applyAlignment="1">
      <alignment vertical="center"/>
    </xf>
    <xf numFmtId="0" fontId="31" fillId="0" borderId="0" xfId="525" applyFont="1" applyBorder="1" applyAlignment="1">
      <alignment vertical="center"/>
    </xf>
  </cellXfs>
  <cellStyles count="668">
    <cellStyle name="20% - Accent1" xfId="1"/>
    <cellStyle name="20% - Accent1 2" xfId="2"/>
    <cellStyle name="20% - Accent1_07_Economic 54 (6 Months)" xfId="3"/>
    <cellStyle name="20% - Accent2" xfId="4"/>
    <cellStyle name="20% - Accent2 2" xfId="5"/>
    <cellStyle name="20% - Accent2_07_Economic 54 (6 Months)" xfId="6"/>
    <cellStyle name="20% - Accent3" xfId="7"/>
    <cellStyle name="20% - Accent3 2" xfId="8"/>
    <cellStyle name="20% - Accent3_07_Economic 54 (6 Months)" xfId="9"/>
    <cellStyle name="20% - Accent4" xfId="10"/>
    <cellStyle name="20% - Accent4 2" xfId="11"/>
    <cellStyle name="20% - Accent4_07_Economic 54 (6 Months)" xfId="12"/>
    <cellStyle name="20% - Accent5" xfId="13"/>
    <cellStyle name="20% - Accent6" xfId="14"/>
    <cellStyle name="20% - Accent6 2" xfId="15"/>
    <cellStyle name="20% - Accent6_07_Economic 54 (6 Months)" xfId="16"/>
    <cellStyle name="20% - ส่วนที่ถูกเน้น1 2" xfId="17"/>
    <cellStyle name="20% - ส่วนที่ถูกเน้น1 2 2" xfId="18"/>
    <cellStyle name="20% - ส่วนที่ถูกเน้น1 2 3" xfId="19"/>
    <cellStyle name="20% - ส่วนที่ถูกเน้น1 2 4" xfId="20"/>
    <cellStyle name="20% - ส่วนที่ถูกเน้น1 2_01_ด้านสังคม p(116-182)" xfId="21"/>
    <cellStyle name="20% - ส่วนที่ถูกเน้น1 3" xfId="22"/>
    <cellStyle name="20% - ส่วนที่ถูกเน้น1 3 2" xfId="23"/>
    <cellStyle name="20% - ส่วนที่ถูกเน้น1 4" xfId="24"/>
    <cellStyle name="20% - ส่วนที่ถูกเน้น1 4 2" xfId="25"/>
    <cellStyle name="20% - ส่วนที่ถูกเน้น2 2" xfId="26"/>
    <cellStyle name="20% - ส่วนที่ถูกเน้น2 2 2" xfId="27"/>
    <cellStyle name="20% - ส่วนที่ถูกเน้น2 2 3" xfId="28"/>
    <cellStyle name="20% - ส่วนที่ถูกเน้น2 2 4" xfId="29"/>
    <cellStyle name="20% - ส่วนที่ถูกเน้น2 2_01_ด้านสังคม p(116-182)" xfId="30"/>
    <cellStyle name="20% - ส่วนที่ถูกเน้น2 3" xfId="31"/>
    <cellStyle name="20% - ส่วนที่ถูกเน้น2 3 2" xfId="32"/>
    <cellStyle name="20% - ส่วนที่ถูกเน้น2 4" xfId="33"/>
    <cellStyle name="20% - ส่วนที่ถูกเน้น2 4 2" xfId="34"/>
    <cellStyle name="20% - ส่วนที่ถูกเน้น3 2" xfId="35"/>
    <cellStyle name="20% - ส่วนที่ถูกเน้น3 2 2" xfId="36"/>
    <cellStyle name="20% - ส่วนที่ถูกเน้น3 2 3" xfId="37"/>
    <cellStyle name="20% - ส่วนที่ถูกเน้น3 2 4" xfId="38"/>
    <cellStyle name="20% - ส่วนที่ถูกเน้น3 2_01_ด้านสังคม p(116-182)" xfId="39"/>
    <cellStyle name="20% - ส่วนที่ถูกเน้น3 3" xfId="40"/>
    <cellStyle name="20% - ส่วนที่ถูกเน้น3 3 2" xfId="41"/>
    <cellStyle name="20% - ส่วนที่ถูกเน้น3 4" xfId="42"/>
    <cellStyle name="20% - ส่วนที่ถูกเน้น3 4 2" xfId="43"/>
    <cellStyle name="20% - ส่วนที่ถูกเน้น4 2" xfId="44"/>
    <cellStyle name="20% - ส่วนที่ถูกเน้น4 2 2" xfId="45"/>
    <cellStyle name="20% - ส่วนที่ถูกเน้น4 2 3" xfId="46"/>
    <cellStyle name="20% - ส่วนที่ถูกเน้น4 2 4" xfId="47"/>
    <cellStyle name="20% - ส่วนที่ถูกเน้น4 2_01_ด้านสังคม p(116-182)" xfId="48"/>
    <cellStyle name="20% - ส่วนที่ถูกเน้น4 3" xfId="49"/>
    <cellStyle name="20% - ส่วนที่ถูกเน้น4 3 2" xfId="50"/>
    <cellStyle name="20% - ส่วนที่ถูกเน้น4 4" xfId="51"/>
    <cellStyle name="20% - ส่วนที่ถูกเน้น4 4 2" xfId="52"/>
    <cellStyle name="20% - ส่วนที่ถูกเน้น5 2" xfId="53"/>
    <cellStyle name="20% - ส่วนที่ถูกเน้น5 2 2" xfId="54"/>
    <cellStyle name="20% - ส่วนที่ถูกเน้น5 2 3" xfId="55"/>
    <cellStyle name="20% - ส่วนที่ถูกเน้น5 2 4" xfId="56"/>
    <cellStyle name="20% - ส่วนที่ถูกเน้น5 2_01_ด้านสังคม p(116-182)" xfId="57"/>
    <cellStyle name="20% - ส่วนที่ถูกเน้น5 3" xfId="58"/>
    <cellStyle name="20% - ส่วนที่ถูกเน้น5 3 2" xfId="59"/>
    <cellStyle name="20% - ส่วนที่ถูกเน้น5 4" xfId="60"/>
    <cellStyle name="20% - ส่วนที่ถูกเน้น5 4 2" xfId="61"/>
    <cellStyle name="20% - ส่วนที่ถูกเน้น6 2" xfId="62"/>
    <cellStyle name="20% - ส่วนที่ถูกเน้น6 2 2" xfId="63"/>
    <cellStyle name="20% - ส่วนที่ถูกเน้น6 2 3" xfId="64"/>
    <cellStyle name="20% - ส่วนที่ถูกเน้น6 2 4" xfId="65"/>
    <cellStyle name="20% - ส่วนที่ถูกเน้น6 2_01_ด้านสังคม p(116-182)" xfId="66"/>
    <cellStyle name="20% - ส่วนที่ถูกเน้น6 3" xfId="67"/>
    <cellStyle name="20% - ส่วนที่ถูกเน้น6 3 2" xfId="68"/>
    <cellStyle name="20% - ส่วนที่ถูกเน้น6 4" xfId="69"/>
    <cellStyle name="20% - ส่วนที่ถูกเน้น6 4 2" xfId="70"/>
    <cellStyle name="40% - Accent1" xfId="71"/>
    <cellStyle name="40% - Accent1 2" xfId="72"/>
    <cellStyle name="40% - Accent1_07_Economic 54 (6 Months)" xfId="73"/>
    <cellStyle name="40% - Accent2" xfId="74"/>
    <cellStyle name="40% - Accent3" xfId="75"/>
    <cellStyle name="40% - Accent3 2" xfId="76"/>
    <cellStyle name="40% - Accent3_07_Economic 54 (6 Months)" xfId="77"/>
    <cellStyle name="40% - Accent4" xfId="78"/>
    <cellStyle name="40% - Accent4 2" xfId="79"/>
    <cellStyle name="40% - Accent4_07_Economic 54 (6 Months)" xfId="80"/>
    <cellStyle name="40% - Accent5" xfId="81"/>
    <cellStyle name="40% - Accent6" xfId="82"/>
    <cellStyle name="40% - Accent6 2" xfId="83"/>
    <cellStyle name="40% - Accent6_07_Economic 54 (6 Months)" xfId="84"/>
    <cellStyle name="40% - ส่วนที่ถูกเน้น1 2" xfId="85"/>
    <cellStyle name="40% - ส่วนที่ถูกเน้น1 2 2" xfId="86"/>
    <cellStyle name="40% - ส่วนที่ถูกเน้น1 2 3" xfId="87"/>
    <cellStyle name="40% - ส่วนที่ถูกเน้น1 2 4" xfId="88"/>
    <cellStyle name="40% - ส่วนที่ถูกเน้น1 2_01_ด้านสังคม p(116-182)" xfId="89"/>
    <cellStyle name="40% - ส่วนที่ถูกเน้น1 3" xfId="90"/>
    <cellStyle name="40% - ส่วนที่ถูกเน้น1 3 2" xfId="91"/>
    <cellStyle name="40% - ส่วนที่ถูกเน้น1 4" xfId="92"/>
    <cellStyle name="40% - ส่วนที่ถูกเน้น1 4 2" xfId="93"/>
    <cellStyle name="40% - ส่วนที่ถูกเน้น2 2" xfId="94"/>
    <cellStyle name="40% - ส่วนที่ถูกเน้น2 2 2" xfId="95"/>
    <cellStyle name="40% - ส่วนที่ถูกเน้น2 2 3" xfId="96"/>
    <cellStyle name="40% - ส่วนที่ถูกเน้น2 2 4" xfId="97"/>
    <cellStyle name="40% - ส่วนที่ถูกเน้น2 2_01_ด้านสังคม p(116-182)" xfId="98"/>
    <cellStyle name="40% - ส่วนที่ถูกเน้น2 3" xfId="99"/>
    <cellStyle name="40% - ส่วนที่ถูกเน้น2 3 2" xfId="100"/>
    <cellStyle name="40% - ส่วนที่ถูกเน้น2 4" xfId="101"/>
    <cellStyle name="40% - ส่วนที่ถูกเน้น2 4 2" xfId="102"/>
    <cellStyle name="40% - ส่วนที่ถูกเน้น3 2" xfId="103"/>
    <cellStyle name="40% - ส่วนที่ถูกเน้น3 2 2" xfId="104"/>
    <cellStyle name="40% - ส่วนที่ถูกเน้น3 2 3" xfId="105"/>
    <cellStyle name="40% - ส่วนที่ถูกเน้น3 2 4" xfId="106"/>
    <cellStyle name="40% - ส่วนที่ถูกเน้น3 2_01_ด้านสังคม p(116-182)" xfId="107"/>
    <cellStyle name="40% - ส่วนที่ถูกเน้น3 3" xfId="108"/>
    <cellStyle name="40% - ส่วนที่ถูกเน้น3 3 2" xfId="109"/>
    <cellStyle name="40% - ส่วนที่ถูกเน้น3 4" xfId="110"/>
    <cellStyle name="40% - ส่วนที่ถูกเน้น3 4 2" xfId="111"/>
    <cellStyle name="40% - ส่วนที่ถูกเน้น4 2" xfId="112"/>
    <cellStyle name="40% - ส่วนที่ถูกเน้น4 2 2" xfId="113"/>
    <cellStyle name="40% - ส่วนที่ถูกเน้น4 2 3" xfId="114"/>
    <cellStyle name="40% - ส่วนที่ถูกเน้น4 2 4" xfId="115"/>
    <cellStyle name="40% - ส่วนที่ถูกเน้น4 2_01_ด้านสังคม p(116-182)" xfId="116"/>
    <cellStyle name="40% - ส่วนที่ถูกเน้น4 3" xfId="117"/>
    <cellStyle name="40% - ส่วนที่ถูกเน้น4 3 2" xfId="118"/>
    <cellStyle name="40% - ส่วนที่ถูกเน้น4 4" xfId="119"/>
    <cellStyle name="40% - ส่วนที่ถูกเน้น4 4 2" xfId="120"/>
    <cellStyle name="40% - ส่วนที่ถูกเน้น5 2" xfId="121"/>
    <cellStyle name="40% - ส่วนที่ถูกเน้น5 2 2" xfId="122"/>
    <cellStyle name="40% - ส่วนที่ถูกเน้น5 2 3" xfId="123"/>
    <cellStyle name="40% - ส่วนที่ถูกเน้น5 2 4" xfId="124"/>
    <cellStyle name="40% - ส่วนที่ถูกเน้น5 2_01_ด้านสังคม p(116-182)" xfId="125"/>
    <cellStyle name="40% - ส่วนที่ถูกเน้น5 3" xfId="126"/>
    <cellStyle name="40% - ส่วนที่ถูกเน้น5 3 2" xfId="127"/>
    <cellStyle name="40% - ส่วนที่ถูกเน้น5 4" xfId="128"/>
    <cellStyle name="40% - ส่วนที่ถูกเน้น5 4 2" xfId="129"/>
    <cellStyle name="40% - ส่วนที่ถูกเน้น6 2" xfId="130"/>
    <cellStyle name="40% - ส่วนที่ถูกเน้น6 2 2" xfId="131"/>
    <cellStyle name="40% - ส่วนที่ถูกเน้น6 2 3" xfId="132"/>
    <cellStyle name="40% - ส่วนที่ถูกเน้น6 2 4" xfId="133"/>
    <cellStyle name="40% - ส่วนที่ถูกเน้น6 2_01_ด้านสังคม p(116-182)" xfId="134"/>
    <cellStyle name="40% - ส่วนที่ถูกเน้น6 3" xfId="135"/>
    <cellStyle name="40% - ส่วนที่ถูกเน้น6 3 2" xfId="136"/>
    <cellStyle name="40% - ส่วนที่ถูกเน้น6 4" xfId="137"/>
    <cellStyle name="40% - ส่วนที่ถูกเน้น6 4 2" xfId="138"/>
    <cellStyle name="60% - Accent1" xfId="139"/>
    <cellStyle name="60% - Accent1 2" xfId="140"/>
    <cellStyle name="60% - Accent1_07_Economic 54 (6 Months)" xfId="141"/>
    <cellStyle name="60% - Accent2" xfId="142"/>
    <cellStyle name="60% - Accent3" xfId="143"/>
    <cellStyle name="60% - Accent3 2" xfId="144"/>
    <cellStyle name="60% - Accent3_07_Economic 54 (6 Months)" xfId="145"/>
    <cellStyle name="60% - Accent4" xfId="146"/>
    <cellStyle name="60% - Accent4 2" xfId="147"/>
    <cellStyle name="60% - Accent4_07_Economic 54 (6 Months)" xfId="148"/>
    <cellStyle name="60% - Accent5" xfId="149"/>
    <cellStyle name="60% - Accent6" xfId="150"/>
    <cellStyle name="60% - Accent6 2" xfId="151"/>
    <cellStyle name="60% - Accent6_07_Economic 54 (6 Months)" xfId="152"/>
    <cellStyle name="60% - ส่วนที่ถูกเน้น1 2" xfId="153"/>
    <cellStyle name="60% - ส่วนที่ถูกเน้น1 2 2" xfId="154"/>
    <cellStyle name="60% - ส่วนที่ถูกเน้น1 2 3" xfId="155"/>
    <cellStyle name="60% - ส่วนที่ถูกเน้น1 2 4" xfId="156"/>
    <cellStyle name="60% - ส่วนที่ถูกเน้น1 2_01_ด้านสังคม p(116-182)" xfId="157"/>
    <cellStyle name="60% - ส่วนที่ถูกเน้น1 3" xfId="158"/>
    <cellStyle name="60% - ส่วนที่ถูกเน้น1 3 2" xfId="159"/>
    <cellStyle name="60% - ส่วนที่ถูกเน้น1 4" xfId="160"/>
    <cellStyle name="60% - ส่วนที่ถูกเน้น1 4 2" xfId="161"/>
    <cellStyle name="60% - ส่วนที่ถูกเน้น2 2" xfId="162"/>
    <cellStyle name="60% - ส่วนที่ถูกเน้น2 2 2" xfId="163"/>
    <cellStyle name="60% - ส่วนที่ถูกเน้น2 2 3" xfId="164"/>
    <cellStyle name="60% - ส่วนที่ถูกเน้น2 2 4" xfId="165"/>
    <cellStyle name="60% - ส่วนที่ถูกเน้น2 2_01_ด้านสังคม p(116-182)" xfId="166"/>
    <cellStyle name="60% - ส่วนที่ถูกเน้น2 3" xfId="167"/>
    <cellStyle name="60% - ส่วนที่ถูกเน้น2 3 2" xfId="168"/>
    <cellStyle name="60% - ส่วนที่ถูกเน้น2 4" xfId="169"/>
    <cellStyle name="60% - ส่วนที่ถูกเน้น2 4 2" xfId="170"/>
    <cellStyle name="60% - ส่วนที่ถูกเน้น3 2" xfId="171"/>
    <cellStyle name="60% - ส่วนที่ถูกเน้น3 2 2" xfId="172"/>
    <cellStyle name="60% - ส่วนที่ถูกเน้น3 2 3" xfId="173"/>
    <cellStyle name="60% - ส่วนที่ถูกเน้น3 2 4" xfId="174"/>
    <cellStyle name="60% - ส่วนที่ถูกเน้น3 2_01_ด้านสังคม p(116-182)" xfId="175"/>
    <cellStyle name="60% - ส่วนที่ถูกเน้น3 3" xfId="176"/>
    <cellStyle name="60% - ส่วนที่ถูกเน้น3 3 2" xfId="177"/>
    <cellStyle name="60% - ส่วนที่ถูกเน้น3 4" xfId="178"/>
    <cellStyle name="60% - ส่วนที่ถูกเน้น3 4 2" xfId="179"/>
    <cellStyle name="60% - ส่วนที่ถูกเน้น4 2" xfId="180"/>
    <cellStyle name="60% - ส่วนที่ถูกเน้น4 2 2" xfId="181"/>
    <cellStyle name="60% - ส่วนที่ถูกเน้น4 2 3" xfId="182"/>
    <cellStyle name="60% - ส่วนที่ถูกเน้น4 2 4" xfId="183"/>
    <cellStyle name="60% - ส่วนที่ถูกเน้น4 2_01_ด้านสังคม p(116-182)" xfId="184"/>
    <cellStyle name="60% - ส่วนที่ถูกเน้น4 3" xfId="185"/>
    <cellStyle name="60% - ส่วนที่ถูกเน้น4 3 2" xfId="186"/>
    <cellStyle name="60% - ส่วนที่ถูกเน้น4 4" xfId="187"/>
    <cellStyle name="60% - ส่วนที่ถูกเน้น4 4 2" xfId="188"/>
    <cellStyle name="60% - ส่วนที่ถูกเน้น5 2" xfId="189"/>
    <cellStyle name="60% - ส่วนที่ถูกเน้น5 2 2" xfId="190"/>
    <cellStyle name="60% - ส่วนที่ถูกเน้น5 2 3" xfId="191"/>
    <cellStyle name="60% - ส่วนที่ถูกเน้น5 2 4" xfId="192"/>
    <cellStyle name="60% - ส่วนที่ถูกเน้น5 2_01_ด้านสังคม p(116-182)" xfId="193"/>
    <cellStyle name="60% - ส่วนที่ถูกเน้น5 3" xfId="194"/>
    <cellStyle name="60% - ส่วนที่ถูกเน้น5 3 2" xfId="195"/>
    <cellStyle name="60% - ส่วนที่ถูกเน้น5 4" xfId="196"/>
    <cellStyle name="60% - ส่วนที่ถูกเน้น5 4 2" xfId="197"/>
    <cellStyle name="60% - ส่วนที่ถูกเน้น6 2" xfId="198"/>
    <cellStyle name="60% - ส่วนที่ถูกเน้น6 2 2" xfId="199"/>
    <cellStyle name="60% - ส่วนที่ถูกเน้น6 2 3" xfId="200"/>
    <cellStyle name="60% - ส่วนที่ถูกเน้น6 2 4" xfId="201"/>
    <cellStyle name="60% - ส่วนที่ถูกเน้น6 2_01_ด้านสังคม p(116-182)" xfId="202"/>
    <cellStyle name="60% - ส่วนที่ถูกเน้น6 3" xfId="203"/>
    <cellStyle name="60% - ส่วนที่ถูกเน้น6 3 2" xfId="204"/>
    <cellStyle name="60% - ส่วนที่ถูกเน้น6 4" xfId="205"/>
    <cellStyle name="60% - ส่วนที่ถูกเน้น6 4 2" xfId="206"/>
    <cellStyle name="Accent1" xfId="207"/>
    <cellStyle name="Accent1 2" xfId="208"/>
    <cellStyle name="Accent1_07_Economic 54 (6 Months)" xfId="209"/>
    <cellStyle name="Accent2" xfId="210"/>
    <cellStyle name="Accent3" xfId="211"/>
    <cellStyle name="Accent4" xfId="212"/>
    <cellStyle name="Accent4 2" xfId="213"/>
    <cellStyle name="Accent4_07_Economic 54 (6 Months)" xfId="214"/>
    <cellStyle name="Accent5" xfId="215"/>
    <cellStyle name="Accent6" xfId="216"/>
    <cellStyle name="Bad" xfId="217"/>
    <cellStyle name="Calculation" xfId="218"/>
    <cellStyle name="Calculation 2" xfId="219"/>
    <cellStyle name="Calculation_07_Economic 54 (6 Months)" xfId="220"/>
    <cellStyle name="Check Cell" xfId="221"/>
    <cellStyle name="Comma 2" xfId="222"/>
    <cellStyle name="Comma 2 2" xfId="223"/>
    <cellStyle name="Comma 2 2 2" xfId="224"/>
    <cellStyle name="Comma 2 3" xfId="225"/>
    <cellStyle name="Comma 2 4" xfId="226"/>
    <cellStyle name="Comma 2 5" xfId="227"/>
    <cellStyle name="Comma 2_03_environment" xfId="228"/>
    <cellStyle name="Comma 3" xfId="229"/>
    <cellStyle name="Comma 3 2" xfId="230"/>
    <cellStyle name="Comma 4" xfId="231"/>
    <cellStyle name="Comma 5" xfId="232"/>
    <cellStyle name="Comma 6" xfId="233"/>
    <cellStyle name="Comma 7" xfId="234"/>
    <cellStyle name="Explanatory Text" xfId="235"/>
    <cellStyle name="Good" xfId="236"/>
    <cellStyle name="Heading 1" xfId="237"/>
    <cellStyle name="Heading 1 2" xfId="238"/>
    <cellStyle name="Heading 1_07_Economic 54 (6 Months)" xfId="239"/>
    <cellStyle name="Heading 2" xfId="240"/>
    <cellStyle name="Heading 2 2" xfId="241"/>
    <cellStyle name="Heading 2_07_Economic 54 (6 Months)" xfId="242"/>
    <cellStyle name="Heading 3" xfId="243"/>
    <cellStyle name="Heading 3 2" xfId="244"/>
    <cellStyle name="Heading 3_07_Economic 54 (6 Months)" xfId="245"/>
    <cellStyle name="Heading 4" xfId="246"/>
    <cellStyle name="Heading 4 2" xfId="247"/>
    <cellStyle name="Heading 4_07_Economic 54 (6 Months)" xfId="248"/>
    <cellStyle name="Hyperlink" xfId="249" builtinId="8"/>
    <cellStyle name="Input" xfId="250"/>
    <cellStyle name="Input 2" xfId="251"/>
    <cellStyle name="Input_07_Economic 54 (6 Months)" xfId="252"/>
    <cellStyle name="Linked Cell" xfId="253"/>
    <cellStyle name="Neutral" xfId="254"/>
    <cellStyle name="Normal" xfId="0" builtinId="0"/>
    <cellStyle name="Normal 2" xfId="255"/>
    <cellStyle name="Normal 3" xfId="256"/>
    <cellStyle name="Normal_พิพิธภัณฑ์" xfId="257"/>
    <cellStyle name="Note" xfId="258"/>
    <cellStyle name="Note 2" xfId="259"/>
    <cellStyle name="Note 2 2" xfId="260"/>
    <cellStyle name="Note 2 3" xfId="261"/>
    <cellStyle name="Note 3" xfId="262"/>
    <cellStyle name="Output" xfId="263"/>
    <cellStyle name="Output 2" xfId="264"/>
    <cellStyle name="Output_07_Economic 54 (6 Months)" xfId="265"/>
    <cellStyle name="Title" xfId="266"/>
    <cellStyle name="Title 2" xfId="267"/>
    <cellStyle name="Title_07_Economic 54 (6 Months)" xfId="268"/>
    <cellStyle name="Total" xfId="269"/>
    <cellStyle name="Total 2" xfId="270"/>
    <cellStyle name="Total_07_Economic 54 (6 Months)" xfId="271"/>
    <cellStyle name="Warning Text" xfId="272"/>
    <cellStyle name="การคำนวณ 2" xfId="273"/>
    <cellStyle name="การคำนวณ 2 2" xfId="274"/>
    <cellStyle name="การคำนวณ 2 3" xfId="275"/>
    <cellStyle name="การคำนวณ 2 4" xfId="276"/>
    <cellStyle name="การคำนวณ 2_01_ด้านสังคม p(116-182)" xfId="277"/>
    <cellStyle name="การคำนวณ 3" xfId="278"/>
    <cellStyle name="การคำนวณ 3 2" xfId="279"/>
    <cellStyle name="การคำนวณ 4" xfId="280"/>
    <cellStyle name="การคำนวณ 4 2" xfId="281"/>
    <cellStyle name="ข้อความเตือน 2" xfId="282"/>
    <cellStyle name="ข้อความเตือน 2 2" xfId="283"/>
    <cellStyle name="ข้อความเตือน 2 3" xfId="284"/>
    <cellStyle name="ข้อความเตือน 2 4" xfId="285"/>
    <cellStyle name="ข้อความเตือน 2_01_ด้านสังคม p(116-182)" xfId="286"/>
    <cellStyle name="ข้อความเตือน 3" xfId="287"/>
    <cellStyle name="ข้อความเตือน 3 2" xfId="288"/>
    <cellStyle name="ข้อความเตือน 4" xfId="289"/>
    <cellStyle name="ข้อความเตือน 4 2" xfId="290"/>
    <cellStyle name="ข้อความอธิบาย 2" xfId="291"/>
    <cellStyle name="ข้อความอธิบาย 2 2" xfId="292"/>
    <cellStyle name="ข้อความอธิบาย 2 3" xfId="293"/>
    <cellStyle name="ข้อความอธิบาย 2 4" xfId="294"/>
    <cellStyle name="ข้อความอธิบาย 2_01_ด้านสังคม p(116-182)" xfId="295"/>
    <cellStyle name="ข้อความอธิบาย 3" xfId="296"/>
    <cellStyle name="ข้อความอธิบาย 3 2" xfId="297"/>
    <cellStyle name="ข้อความอธิบาย 4" xfId="298"/>
    <cellStyle name="ข้อความอธิบาย 4 2" xfId="299"/>
    <cellStyle name="เครื่องหมายจุลภาค 10" xfId="300"/>
    <cellStyle name="เครื่องหมายจุลภาค 11" xfId="301"/>
    <cellStyle name="เครื่องหมายจุลภาค 11 2" xfId="302"/>
    <cellStyle name="เครื่องหมายจุลภาค 12" xfId="303"/>
    <cellStyle name="เครื่องหมายจุลภาค 13" xfId="304"/>
    <cellStyle name="เครื่องหมายจุลภาค 13 2" xfId="305"/>
    <cellStyle name="เครื่องหมายจุลภาค 14" xfId="306"/>
    <cellStyle name="เครื่องหมายจุลภาค 14 2" xfId="307"/>
    <cellStyle name="เครื่องหมายจุลภาค 15" xfId="308"/>
    <cellStyle name="เครื่องหมายจุลภาค 2" xfId="309"/>
    <cellStyle name="เครื่องหมายจุลภาค 2 2" xfId="310"/>
    <cellStyle name="เครื่องหมายจุลภาค 2 2 2" xfId="311"/>
    <cellStyle name="เครื่องหมายจุลภาค 2 3" xfId="312"/>
    <cellStyle name="เครื่องหมายจุลภาค 2 3 2" xfId="313"/>
    <cellStyle name="เครื่องหมายจุลภาค 2 3 3" xfId="314"/>
    <cellStyle name="เครื่องหมายจุลภาค 2 4" xfId="315"/>
    <cellStyle name="เครื่องหมายจุลภาค 2 5" xfId="316"/>
    <cellStyle name="เครื่องหมายจุลภาค 2 6" xfId="317"/>
    <cellStyle name="เครื่องหมายจุลภาค 2_01_ด้านสังคม p(116-182)" xfId="318"/>
    <cellStyle name="เครื่องหมายจุลภาค 3" xfId="319"/>
    <cellStyle name="เครื่องหมายจุลภาค 3 2" xfId="320"/>
    <cellStyle name="เครื่องหมายจุลภาค 3 2 2" xfId="321"/>
    <cellStyle name="เครื่องหมายจุลภาค 3 2 3" xfId="322"/>
    <cellStyle name="เครื่องหมายจุลภาค 3 3" xfId="323"/>
    <cellStyle name="เครื่องหมายจุลภาค 3 4" xfId="324"/>
    <cellStyle name="เครื่องหมายจุลภาค 3 4 2" xfId="325"/>
    <cellStyle name="เครื่องหมายจุลภาค 4" xfId="326"/>
    <cellStyle name="เครื่องหมายจุลภาค 4 2" xfId="327"/>
    <cellStyle name="เครื่องหมายจุลภาค 4 2 2" xfId="328"/>
    <cellStyle name="เครื่องหมายจุลภาค 4 2 3" xfId="329"/>
    <cellStyle name="เครื่องหมายจุลภาค 4 3" xfId="330"/>
    <cellStyle name="เครื่องหมายจุลภาค 5" xfId="331"/>
    <cellStyle name="เครื่องหมายจุลภาค 5 2" xfId="332"/>
    <cellStyle name="เครื่องหมายจุลภาค 5 2 2" xfId="333"/>
    <cellStyle name="เครื่องหมายจุลภาค 5 2 2 2" xfId="334"/>
    <cellStyle name="เครื่องหมายจุลภาค 5 2 2 3" xfId="335"/>
    <cellStyle name="เครื่องหมายจุลภาค 5 2 3" xfId="336"/>
    <cellStyle name="เครื่องหมายจุลภาค 5 2 4" xfId="337"/>
    <cellStyle name="เครื่องหมายจุลภาค 5 2 5" xfId="338"/>
    <cellStyle name="เครื่องหมายจุลภาค 5 3" xfId="339"/>
    <cellStyle name="เครื่องหมายจุลภาค 5 3 2" xfId="340"/>
    <cellStyle name="เครื่องหมายจุลภาค 5 3 3" xfId="341"/>
    <cellStyle name="เครื่องหมายจุลภาค 5 4" xfId="342"/>
    <cellStyle name="เครื่องหมายจุลภาค 5 5" xfId="343"/>
    <cellStyle name="เครื่องหมายจุลภาค 6" xfId="344"/>
    <cellStyle name="เครื่องหมายจุลภาค 6 2" xfId="345"/>
    <cellStyle name="เครื่องหมายจุลภาค 6 3" xfId="346"/>
    <cellStyle name="เครื่องหมายจุลภาค 6 4" xfId="347"/>
    <cellStyle name="เครื่องหมายจุลภาค 7" xfId="348"/>
    <cellStyle name="เครื่องหมายจุลภาค 7 2" xfId="349"/>
    <cellStyle name="เครื่องหมายจุลภาค 7 2 2" xfId="350"/>
    <cellStyle name="เครื่องหมายจุลภาค 7 2 3" xfId="351"/>
    <cellStyle name="เครื่องหมายจุลภาค 7 2 4" xfId="352"/>
    <cellStyle name="เครื่องหมายจุลภาค 7 3" xfId="353"/>
    <cellStyle name="เครื่องหมายจุลภาค 7 4" xfId="354"/>
    <cellStyle name="เครื่องหมายจุลภาค 7 5" xfId="355"/>
    <cellStyle name="เครื่องหมายจุลภาค 8" xfId="356"/>
    <cellStyle name="เครื่องหมายจุลภาค 8 2" xfId="357"/>
    <cellStyle name="เครื่องหมายจุลภาค 8 3" xfId="358"/>
    <cellStyle name="เครื่องหมายจุลภาค 8 4" xfId="359"/>
    <cellStyle name="เครื่องหมายจุลภาค 8 5" xfId="360"/>
    <cellStyle name="เครื่องหมายจุลภาค 9" xfId="361"/>
    <cellStyle name="เครื่องหมายจุลภาค 9 2" xfId="362"/>
    <cellStyle name="เครื่องหมายจุลภาค_04_safety" xfId="363"/>
    <cellStyle name="เครื่องหมายสกุลเงิน 2" xfId="364"/>
    <cellStyle name="เครื่องหมายสกุลเงิน 2 2" xfId="365"/>
    <cellStyle name="เครื่องหมายสกุลเงิน 2 2 2" xfId="366"/>
    <cellStyle name="เครื่องหมายสกุลเงิน 2 3" xfId="367"/>
    <cellStyle name="เครื่องหมายสกุลเงิน 3" xfId="368"/>
    <cellStyle name="ชื่อเรื่อง 2" xfId="369"/>
    <cellStyle name="ชื่อเรื่อง 2 2" xfId="370"/>
    <cellStyle name="ชื่อเรื่อง 2 3" xfId="371"/>
    <cellStyle name="ชื่อเรื่อง 2_01_ด้านสังคม p(116-182)" xfId="372"/>
    <cellStyle name="ชื่อเรื่อง 3" xfId="373"/>
    <cellStyle name="เชื่อมโยงหลายมิติ" xfId="374"/>
    <cellStyle name="เชื่อมโยงหลายมิติ 2" xfId="375"/>
    <cellStyle name="เชื่อมโยงหลายมิติ_01_admin 6 เดือน" xfId="376"/>
    <cellStyle name="เซลล์ตรวจสอบ 2" xfId="377"/>
    <cellStyle name="เซลล์ตรวจสอบ 2 2" xfId="378"/>
    <cellStyle name="เซลล์ตรวจสอบ 2 3" xfId="379"/>
    <cellStyle name="เซลล์ตรวจสอบ 2 4" xfId="380"/>
    <cellStyle name="เซลล์ตรวจสอบ 2_01_ด้านสังคม p(116-182)" xfId="381"/>
    <cellStyle name="เซลล์ตรวจสอบ 3" xfId="382"/>
    <cellStyle name="เซลล์ตรวจสอบ 3 2" xfId="383"/>
    <cellStyle name="เซลล์ตรวจสอบ 4" xfId="384"/>
    <cellStyle name="เซลล์ตรวจสอบ 4 2" xfId="385"/>
    <cellStyle name="เซลล์ที่มีการเชื่อมโยง 2" xfId="386"/>
    <cellStyle name="เซลล์ที่มีการเชื่อมโยง 2 2" xfId="387"/>
    <cellStyle name="เซลล์ที่มีการเชื่อมโยง 2 3" xfId="388"/>
    <cellStyle name="เซลล์ที่มีการเชื่อมโยง 2 4" xfId="389"/>
    <cellStyle name="เซลล์ที่มีการเชื่อมโยง 2_01_ด้านสังคม p(116-182)" xfId="390"/>
    <cellStyle name="เซลล์ที่มีการเชื่อมโยง 3" xfId="391"/>
    <cellStyle name="เซลล์ที่มีการเชื่อมโยง 3 2" xfId="392"/>
    <cellStyle name="เซลล์ที่มีการเชื่อมโยง 4" xfId="393"/>
    <cellStyle name="เซลล์ที่มีการเชื่อมโยง 4 2" xfId="394"/>
    <cellStyle name="ดี 2" xfId="395"/>
    <cellStyle name="ดี 2 2" xfId="396"/>
    <cellStyle name="ดี 2 3" xfId="397"/>
    <cellStyle name="ดี 2 4" xfId="398"/>
    <cellStyle name="ดี 2_01_ด้านสังคม p(116-182)" xfId="399"/>
    <cellStyle name="ดี 3" xfId="400"/>
    <cellStyle name="ดี 3 2" xfId="401"/>
    <cellStyle name="ดี 4" xfId="402"/>
    <cellStyle name="ดี 4 2" xfId="403"/>
    <cellStyle name="ตามการเชื่อมโยงหลายมิติ" xfId="404"/>
    <cellStyle name="ตามการเชื่อมโยงหลายมิติ 2" xfId="405"/>
    <cellStyle name="ตามการเชื่อมโยงหลายมิติ_01_admin 6 เดือน" xfId="406"/>
    <cellStyle name="ปกติ 10" xfId="407"/>
    <cellStyle name="ปกติ 11" xfId="408"/>
    <cellStyle name="ปกติ 12" xfId="409"/>
    <cellStyle name="ปกติ 13" xfId="410"/>
    <cellStyle name="ปกติ 14" xfId="411"/>
    <cellStyle name="ปกติ 14 2" xfId="412"/>
    <cellStyle name="ปกติ 14_01_ด้านสังคม" xfId="413"/>
    <cellStyle name="ปกติ 15" xfId="414"/>
    <cellStyle name="ปกติ 16" xfId="415"/>
    <cellStyle name="ปกติ 17" xfId="416"/>
    <cellStyle name="ปกติ 17 2" xfId="417"/>
    <cellStyle name="ปกติ 18" xfId="418"/>
    <cellStyle name="ปกติ 19" xfId="419"/>
    <cellStyle name="ปกติ 2" xfId="420"/>
    <cellStyle name="ปกติ 2 2" xfId="421"/>
    <cellStyle name="ปกติ 2 3" xfId="422"/>
    <cellStyle name="ปกติ 2_01_ด้านสังคม p(116-182)" xfId="423"/>
    <cellStyle name="ปกติ 20" xfId="424"/>
    <cellStyle name="ปกติ 21" xfId="425"/>
    <cellStyle name="ปกติ 22" xfId="426"/>
    <cellStyle name="ปกติ 23" xfId="427"/>
    <cellStyle name="ปกติ 24" xfId="428"/>
    <cellStyle name="ปกติ 25" xfId="429"/>
    <cellStyle name="ปกติ 26" xfId="430"/>
    <cellStyle name="ปกติ 27" xfId="431"/>
    <cellStyle name="ปกติ 28" xfId="432"/>
    <cellStyle name="ปกติ 29" xfId="433"/>
    <cellStyle name="ปกติ 3" xfId="434"/>
    <cellStyle name="ปกติ 3 2" xfId="435"/>
    <cellStyle name="ปกติ 3 2 2" xfId="436"/>
    <cellStyle name="ปกติ 3 2 3" xfId="437"/>
    <cellStyle name="ปกติ 3 2_01_ด้านสังคม" xfId="438"/>
    <cellStyle name="ปกติ 3 3" xfId="439"/>
    <cellStyle name="ปกติ 3 3 2" xfId="440"/>
    <cellStyle name="ปกติ 3 3 3" xfId="441"/>
    <cellStyle name="ปกติ 3 3_01_ด้านสังคม p(116-182)" xfId="442"/>
    <cellStyle name="ปกติ 3_01_ด้านการบริหารจัดการ" xfId="443"/>
    <cellStyle name="ปกติ 30" xfId="444"/>
    <cellStyle name="ปกติ 31" xfId="445"/>
    <cellStyle name="ปกติ 32" xfId="446"/>
    <cellStyle name="ปกติ 33" xfId="447"/>
    <cellStyle name="ปกติ 34" xfId="448"/>
    <cellStyle name="ปกติ 35" xfId="449"/>
    <cellStyle name="ปกติ 36" xfId="450"/>
    <cellStyle name="ปกติ 37" xfId="451"/>
    <cellStyle name="ปกติ 38" xfId="452"/>
    <cellStyle name="ปกติ 39" xfId="453"/>
    <cellStyle name="ปกติ 4" xfId="454"/>
    <cellStyle name="ปกติ 4 2" xfId="455"/>
    <cellStyle name="ปกติ 4 2 2" xfId="456"/>
    <cellStyle name="ปกติ 4 2 3" xfId="457"/>
    <cellStyle name="ปกติ 4 2_01_ด้านสังคม" xfId="458"/>
    <cellStyle name="ปกติ 4 3" xfId="459"/>
    <cellStyle name="ปกติ 4 4" xfId="460"/>
    <cellStyle name="ปกติ 4 5" xfId="461"/>
    <cellStyle name="ปกติ 4 6" xfId="462"/>
    <cellStyle name="ปกติ 4 7" xfId="463"/>
    <cellStyle name="ปกติ 4_01_ด้านสังคม" xfId="464"/>
    <cellStyle name="ปกติ 40" xfId="465"/>
    <cellStyle name="ปกติ 5" xfId="466"/>
    <cellStyle name="ปกติ 5 2" xfId="467"/>
    <cellStyle name="ปกติ 5 3" xfId="468"/>
    <cellStyle name="ปกติ 6" xfId="469"/>
    <cellStyle name="ปกติ 7" xfId="470"/>
    <cellStyle name="ปกติ 7 2" xfId="471"/>
    <cellStyle name="ปกติ 7 2 2" xfId="472"/>
    <cellStyle name="ปกติ 7 2_01_ด้านสังคม p(116-182)" xfId="473"/>
    <cellStyle name="ปกติ 7 3" xfId="474"/>
    <cellStyle name="ปกติ 7 4" xfId="475"/>
    <cellStyle name="ปกติ 7_01_ด้านสังคม p(116-182)" xfId="476"/>
    <cellStyle name="ปกติ 8" xfId="477"/>
    <cellStyle name="ปกติ 8 2" xfId="478"/>
    <cellStyle name="ปกติ 9" xfId="479"/>
    <cellStyle name="ปกติ_03_Human 2" xfId="480"/>
    <cellStyle name="ปกติ_03_Human_06_Quality Life (Health) 54 (6 Months)" xfId="481"/>
    <cellStyle name="ปกติ_03_Human_5_Education-51" xfId="482"/>
    <cellStyle name="ปกติ_03_สิ่งแวดล้อม 2" xfId="483"/>
    <cellStyle name="ปกติ_03_สิ่งแวดล้อม 2 2" xfId="484"/>
    <cellStyle name="ปกติ_04_safety" xfId="485"/>
    <cellStyle name="ปกติ_06_Environment" xfId="486"/>
    <cellStyle name="ปกติ_06_Environment_06_Quality Life (Health) 54 (6 Months)" xfId="487"/>
    <cellStyle name="ปกติ_06_Environment_08_การประมาณการ 54, 55" xfId="488"/>
    <cellStyle name="ปกติ_06_Environment_part6_quality Life" xfId="489"/>
    <cellStyle name="ปกติ_06_คุณภาพชีวิต" xfId="490"/>
    <cellStyle name="ปกติ_06_คุณภาพชีวิต 2 2" xfId="491"/>
    <cellStyle name="ปกติ_06_ด้านคุณภาพชีวิต (คุณภาพชีวิต)" xfId="492"/>
    <cellStyle name="ปกติ_06_ผู้ป่วย 2 2" xfId="493"/>
    <cellStyle name="ปกติ_06_ผู้ป่วย 2 2 2" xfId="494"/>
    <cellStyle name="ปกติ_07_economic 2" xfId="495"/>
    <cellStyle name="ปกติ_08_การประมาณการ 54, 55" xfId="496"/>
    <cellStyle name="ปกติ_08_การประมาณการ 54, 55 2" xfId="497"/>
    <cellStyle name="ปกติ_1 Admin" xfId="498"/>
    <cellStyle name="ปกติ_1 Admin 2" xfId="499"/>
    <cellStyle name="ปกติ_1 Admin 2 2" xfId="500"/>
    <cellStyle name="ปกติ_1 Admin_04_ด้านความปลอดภัย" xfId="501"/>
    <cellStyle name="ปกติ_3 คุณภาพชีวิต" xfId="502"/>
    <cellStyle name="ปกติ_5_Education-51" xfId="503"/>
    <cellStyle name="ปกติ_5_Education-51 2" xfId="504"/>
    <cellStyle name="ปกติ_Book1_1" xfId="505"/>
    <cellStyle name="ปกติ_finance" xfId="506"/>
    <cellStyle name="ปกติ_finance 2" xfId="507"/>
    <cellStyle name="ปกติ_finance 2 2" xfId="508"/>
    <cellStyle name="ปกติ_finance_03_ด้านสิ่งแวดล้อม" xfId="509"/>
    <cellStyle name="ปกติ_finance_05_ด้านการศึกษา" xfId="510"/>
    <cellStyle name="ปกติ_Human_06_Quality Life (Health) 54 (6 Months)" xfId="511"/>
    <cellStyle name="ปกติ_Sheet1" xfId="512"/>
    <cellStyle name="ปกติ_Sheet1 2" xfId="513"/>
    <cellStyle name="ปกติ_stat47_สวน&amp;ห้องสมุด 2" xfId="514"/>
    <cellStyle name="ปกติ_weal fare" xfId="515"/>
    <cellStyle name="ปกติ_weal fare 2" xfId="516"/>
    <cellStyle name="ปกติ_weal fare_04_ด้านความปลอดภัย" xfId="517"/>
    <cellStyle name="ปกติ_ข้อมูลสถิติเพิ่มเติม-52" xfId="518"/>
    <cellStyle name="ปกติ_คุณภาพชีวิต" xfId="519"/>
    <cellStyle name="ปกติ_จำนวน" xfId="520"/>
    <cellStyle name="ปกติ_ท่องเที่ยว" xfId="521"/>
    <cellStyle name="ปกติ_บ้านหนังสือ" xfId="522"/>
    <cellStyle name="ปกติ_ศูนย์พัฒนาเด็ก" xfId="523"/>
    <cellStyle name="ปกติ_สถานีตำรวจ 1_04_ด้านความปลอดภัย" xfId="524"/>
    <cellStyle name="ปกติ_สถิติการจดทะเบียน ปี 2549 บุ๋ม" xfId="525"/>
    <cellStyle name="ปกติ_สถิติการจดทะเบียน ปี 2550" xfId="526"/>
    <cellStyle name="ปกติ_สวัสดิการ1" xfId="527"/>
    <cellStyle name="ปกติ_สวัสดิการ1 2" xfId="528"/>
    <cellStyle name="ปกติ_สำนักการแพทย์" xfId="529"/>
    <cellStyle name="ปกติ_สำนักการแพทย์_06_Quality Life (Health) 54 (6 Months)" xfId="530"/>
    <cellStyle name="ป้อนค่า 2" xfId="531"/>
    <cellStyle name="ป้อนค่า 2 2" xfId="532"/>
    <cellStyle name="ป้อนค่า 2 3" xfId="533"/>
    <cellStyle name="ป้อนค่า 2 4" xfId="534"/>
    <cellStyle name="ป้อนค่า 2_01_ด้านสังคม p(116-182)" xfId="535"/>
    <cellStyle name="ป้อนค่า 3" xfId="536"/>
    <cellStyle name="ป้อนค่า 3 2" xfId="537"/>
    <cellStyle name="ป้อนค่า 4" xfId="538"/>
    <cellStyle name="ป้อนค่า 4 2" xfId="539"/>
    <cellStyle name="ปานกลาง 2" xfId="540"/>
    <cellStyle name="ปานกลาง 2 2" xfId="541"/>
    <cellStyle name="ปานกลาง 2 3" xfId="542"/>
    <cellStyle name="ปานกลาง 2 4" xfId="543"/>
    <cellStyle name="ปานกลาง 2_01_ด้านสังคม p(116-182)" xfId="544"/>
    <cellStyle name="ปานกลาง 3" xfId="545"/>
    <cellStyle name="ปานกลาง 3 2" xfId="546"/>
    <cellStyle name="ปานกลาง 4" xfId="547"/>
    <cellStyle name="ปานกลาง 4 2" xfId="548"/>
    <cellStyle name="เปอร์เซ็นต์ 2" xfId="549"/>
    <cellStyle name="เปอร์เซ็นต์ 2 2" xfId="550"/>
    <cellStyle name="เปอร์เซ็นต์ 3" xfId="551"/>
    <cellStyle name="ผลรวม 2" xfId="552"/>
    <cellStyle name="ผลรวม 2 2" xfId="553"/>
    <cellStyle name="ผลรวม 2 3" xfId="554"/>
    <cellStyle name="ผลรวม 2 4" xfId="555"/>
    <cellStyle name="ผลรวม 2_01_ด้านสังคม p(116-182)" xfId="556"/>
    <cellStyle name="ผลรวม 3" xfId="557"/>
    <cellStyle name="ผลรวม 3 2" xfId="558"/>
    <cellStyle name="ผลรวม 4" xfId="559"/>
    <cellStyle name="ผลรวม 4 2" xfId="560"/>
    <cellStyle name="แย่ 2" xfId="561"/>
    <cellStyle name="แย่ 2 2" xfId="562"/>
    <cellStyle name="แย่ 2 3" xfId="563"/>
    <cellStyle name="แย่ 2 4" xfId="564"/>
    <cellStyle name="แย่ 2_01_ด้านสังคม p(116-182)" xfId="565"/>
    <cellStyle name="แย่ 3" xfId="566"/>
    <cellStyle name="แย่ 3 2" xfId="567"/>
    <cellStyle name="แย่ 4" xfId="568"/>
    <cellStyle name="แย่ 4 2" xfId="569"/>
    <cellStyle name="ส่วนที่ถูกเน้น1 2" xfId="570"/>
    <cellStyle name="ส่วนที่ถูกเน้น1 2 2" xfId="571"/>
    <cellStyle name="ส่วนที่ถูกเน้น1 2 3" xfId="572"/>
    <cellStyle name="ส่วนที่ถูกเน้น1 2 4" xfId="573"/>
    <cellStyle name="ส่วนที่ถูกเน้น1 2_01_ด้านสังคม p(116-182)" xfId="574"/>
    <cellStyle name="ส่วนที่ถูกเน้น1 3" xfId="575"/>
    <cellStyle name="ส่วนที่ถูกเน้น1 3 2" xfId="576"/>
    <cellStyle name="ส่วนที่ถูกเน้น1 4" xfId="577"/>
    <cellStyle name="ส่วนที่ถูกเน้น1 4 2" xfId="578"/>
    <cellStyle name="ส่วนที่ถูกเน้น2 2" xfId="579"/>
    <cellStyle name="ส่วนที่ถูกเน้น2 2 2" xfId="580"/>
    <cellStyle name="ส่วนที่ถูกเน้น2 2 3" xfId="581"/>
    <cellStyle name="ส่วนที่ถูกเน้น2 2 4" xfId="582"/>
    <cellStyle name="ส่วนที่ถูกเน้น2 2_01_ด้านสังคม p(116-182)" xfId="583"/>
    <cellStyle name="ส่วนที่ถูกเน้น2 3" xfId="584"/>
    <cellStyle name="ส่วนที่ถูกเน้น2 3 2" xfId="585"/>
    <cellStyle name="ส่วนที่ถูกเน้น2 4" xfId="586"/>
    <cellStyle name="ส่วนที่ถูกเน้น2 4 2" xfId="587"/>
    <cellStyle name="ส่วนที่ถูกเน้น3 2" xfId="588"/>
    <cellStyle name="ส่วนที่ถูกเน้น3 2 2" xfId="589"/>
    <cellStyle name="ส่วนที่ถูกเน้น3 2 3" xfId="590"/>
    <cellStyle name="ส่วนที่ถูกเน้น3 2 4" xfId="591"/>
    <cellStyle name="ส่วนที่ถูกเน้น3 2_01_ด้านสังคม p(116-182)" xfId="592"/>
    <cellStyle name="ส่วนที่ถูกเน้น3 3" xfId="593"/>
    <cellStyle name="ส่วนที่ถูกเน้น3 3 2" xfId="594"/>
    <cellStyle name="ส่วนที่ถูกเน้น3 4" xfId="595"/>
    <cellStyle name="ส่วนที่ถูกเน้น3 4 2" xfId="596"/>
    <cellStyle name="ส่วนที่ถูกเน้น4 2" xfId="597"/>
    <cellStyle name="ส่วนที่ถูกเน้น4 2 2" xfId="598"/>
    <cellStyle name="ส่วนที่ถูกเน้น4 2 3" xfId="599"/>
    <cellStyle name="ส่วนที่ถูกเน้น4 2 4" xfId="600"/>
    <cellStyle name="ส่วนที่ถูกเน้น4 2_01_ด้านสังคม p(116-182)" xfId="601"/>
    <cellStyle name="ส่วนที่ถูกเน้น4 3" xfId="602"/>
    <cellStyle name="ส่วนที่ถูกเน้น4 3 2" xfId="603"/>
    <cellStyle name="ส่วนที่ถูกเน้น4 4" xfId="604"/>
    <cellStyle name="ส่วนที่ถูกเน้น4 4 2" xfId="605"/>
    <cellStyle name="ส่วนที่ถูกเน้น5 2" xfId="606"/>
    <cellStyle name="ส่วนที่ถูกเน้น5 2 2" xfId="607"/>
    <cellStyle name="ส่วนที่ถูกเน้น5 2 3" xfId="608"/>
    <cellStyle name="ส่วนที่ถูกเน้น5 2 4" xfId="609"/>
    <cellStyle name="ส่วนที่ถูกเน้น5 2_01_ด้านสังคม p(116-182)" xfId="610"/>
    <cellStyle name="ส่วนที่ถูกเน้น5 3" xfId="611"/>
    <cellStyle name="ส่วนที่ถูกเน้น5 3 2" xfId="612"/>
    <cellStyle name="ส่วนที่ถูกเน้น5 4" xfId="613"/>
    <cellStyle name="ส่วนที่ถูกเน้น5 4 2" xfId="614"/>
    <cellStyle name="ส่วนที่ถูกเน้น6 2" xfId="615"/>
    <cellStyle name="ส่วนที่ถูกเน้น6 2 2" xfId="616"/>
    <cellStyle name="ส่วนที่ถูกเน้น6 2 3" xfId="617"/>
    <cellStyle name="ส่วนที่ถูกเน้น6 2 4" xfId="618"/>
    <cellStyle name="ส่วนที่ถูกเน้น6 2_01_ด้านสังคม p(116-182)" xfId="619"/>
    <cellStyle name="ส่วนที่ถูกเน้น6 3" xfId="620"/>
    <cellStyle name="ส่วนที่ถูกเน้น6 3 2" xfId="621"/>
    <cellStyle name="ส่วนที่ถูกเน้น6 4" xfId="622"/>
    <cellStyle name="ส่วนที่ถูกเน้น6 4 2" xfId="623"/>
    <cellStyle name="แสดงผล 2" xfId="624"/>
    <cellStyle name="แสดงผล 2 2" xfId="625"/>
    <cellStyle name="แสดงผล 2 3" xfId="626"/>
    <cellStyle name="แสดงผล 2 4" xfId="627"/>
    <cellStyle name="แสดงผล 2_01_ด้านสังคม p(116-182)" xfId="628"/>
    <cellStyle name="แสดงผล 3" xfId="629"/>
    <cellStyle name="แสดงผล 3 2" xfId="630"/>
    <cellStyle name="แสดงผล 4" xfId="631"/>
    <cellStyle name="แสดงผล 4 2" xfId="632"/>
    <cellStyle name="หมายเหตุ 2" xfId="633"/>
    <cellStyle name="หมายเหตุ 2 2" xfId="634"/>
    <cellStyle name="หมายเหตุ 2 2 2" xfId="635"/>
    <cellStyle name="หมายเหตุ 2 3" xfId="636"/>
    <cellStyle name="หมายเหตุ 2 4" xfId="637"/>
    <cellStyle name="หมายเหตุ 3" xfId="638"/>
    <cellStyle name="หมายเหตุ 3 2" xfId="639"/>
    <cellStyle name="หมายเหตุ 3 2 2" xfId="640"/>
    <cellStyle name="หมายเหตุ 4" xfId="641"/>
    <cellStyle name="หมายเหตุ 4 2" xfId="642"/>
    <cellStyle name="หมายเหตุ 4 2 2" xfId="643"/>
    <cellStyle name="หัวเรื่อง 1 2" xfId="644"/>
    <cellStyle name="หัวเรื่อง 1 2 2" xfId="645"/>
    <cellStyle name="หัวเรื่อง 1 2 3" xfId="646"/>
    <cellStyle name="หัวเรื่อง 1 2_01_ด้านสังคม p(116-182)" xfId="647"/>
    <cellStyle name="หัวเรื่อง 1 3" xfId="648"/>
    <cellStyle name="หัวเรื่อง 2 2" xfId="649"/>
    <cellStyle name="หัวเรื่อง 2 2 2" xfId="650"/>
    <cellStyle name="หัวเรื่อง 2 2 3" xfId="651"/>
    <cellStyle name="หัวเรื่อง 2 2 4" xfId="652"/>
    <cellStyle name="หัวเรื่อง 2 2_01_ด้านสังคม p(116-182)" xfId="653"/>
    <cellStyle name="หัวเรื่อง 2 3" xfId="654"/>
    <cellStyle name="หัวเรื่อง 2 3 2" xfId="655"/>
    <cellStyle name="หัวเรื่อง 2 4" xfId="656"/>
    <cellStyle name="หัวเรื่อง 2 4 2" xfId="657"/>
    <cellStyle name="หัวเรื่อง 3 2" xfId="658"/>
    <cellStyle name="หัวเรื่อง 3 2 2" xfId="659"/>
    <cellStyle name="หัวเรื่อง 3 2 3" xfId="660"/>
    <cellStyle name="หัวเรื่อง 3 2_01_ด้านสังคม p(116-182)" xfId="661"/>
    <cellStyle name="หัวเรื่อง 3 3" xfId="662"/>
    <cellStyle name="หัวเรื่อง 4 2" xfId="663"/>
    <cellStyle name="หัวเรื่อง 4 2 2" xfId="664"/>
    <cellStyle name="หัวเรื่อง 4 2 3" xfId="665"/>
    <cellStyle name="หัวเรื่อง 4 2_01_ด้านสังคม p(116-182)" xfId="666"/>
    <cellStyle name="หัวเรื่อง 4 3" xfId="6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13</xdr:row>
      <xdr:rowOff>228600</xdr:rowOff>
    </xdr:from>
    <xdr:to>
      <xdr:col>0</xdr:col>
      <xdr:colOff>1028700</xdr:colOff>
      <xdr:row>13</xdr:row>
      <xdr:rowOff>227013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571500" y="514350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cs typeface="EucrosiaUPC"/>
            </a:rPr>
            <a:t>*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12</xdr:row>
      <xdr:rowOff>228600</xdr:rowOff>
    </xdr:from>
    <xdr:to>
      <xdr:col>1</xdr:col>
      <xdr:colOff>0</xdr:colOff>
      <xdr:row>12</xdr:row>
      <xdr:rowOff>228600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571500" y="411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cs typeface="EucrosiaUPC"/>
            </a:rPr>
            <a:t>*</a:t>
          </a:r>
        </a:p>
      </xdr:txBody>
    </xdr:sp>
    <xdr:clientData/>
  </xdr:twoCellAnchor>
  <xdr:twoCellAnchor>
    <xdr:from>
      <xdr:col>0</xdr:col>
      <xdr:colOff>571500</xdr:colOff>
      <xdr:row>13</xdr:row>
      <xdr:rowOff>228600</xdr:rowOff>
    </xdr:from>
    <xdr:to>
      <xdr:col>1</xdr:col>
      <xdr:colOff>0</xdr:colOff>
      <xdr:row>13</xdr:row>
      <xdr:rowOff>228600</xdr:rowOff>
    </xdr:to>
    <xdr:sp macro="" textlink="">
      <xdr:nvSpPr>
        <xdr:cNvPr id="3" name="Text Box 17"/>
        <xdr:cNvSpPr txBox="1">
          <a:spLocks noChangeArrowheads="1"/>
        </xdr:cNvSpPr>
      </xdr:nvSpPr>
      <xdr:spPr bwMode="auto">
        <a:xfrm>
          <a:off x="571500" y="435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cs typeface="EucrosiaUPC"/>
            </a:rPr>
            <a:t>*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8</xdr:row>
      <xdr:rowOff>0</xdr:rowOff>
    </xdr:from>
    <xdr:to>
      <xdr:col>0</xdr:col>
      <xdr:colOff>1028700</xdr:colOff>
      <xdr:row>8</xdr:row>
      <xdr:rowOff>0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571500" y="3133725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cs typeface="EucrosiaUPC"/>
            </a:rPr>
            <a:t>*</a:t>
          </a:r>
        </a:p>
      </xdr:txBody>
    </xdr:sp>
    <xdr:clientData/>
  </xdr:twoCellAnchor>
  <xdr:twoCellAnchor>
    <xdr:from>
      <xdr:col>0</xdr:col>
      <xdr:colOff>573405</xdr:colOff>
      <xdr:row>8</xdr:row>
      <xdr:rowOff>0</xdr:rowOff>
    </xdr:from>
    <xdr:to>
      <xdr:col>0</xdr:col>
      <xdr:colOff>1030605</xdr:colOff>
      <xdr:row>8</xdr:row>
      <xdr:rowOff>0</xdr:rowOff>
    </xdr:to>
    <xdr:sp macro="" textlink="">
      <xdr:nvSpPr>
        <xdr:cNvPr id="3" name="Text Box 17"/>
        <xdr:cNvSpPr txBox="1">
          <a:spLocks noChangeArrowheads="1"/>
        </xdr:cNvSpPr>
      </xdr:nvSpPr>
      <xdr:spPr bwMode="auto">
        <a:xfrm>
          <a:off x="573405" y="3133725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cs typeface="EucrosiaUPC"/>
            </a:rPr>
            <a:t>*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</xdr:row>
      <xdr:rowOff>0</xdr:rowOff>
    </xdr:from>
    <xdr:to>
      <xdr:col>27</xdr:col>
      <xdr:colOff>0</xdr:colOff>
      <xdr:row>2</xdr:row>
      <xdr:rowOff>0</xdr:rowOff>
    </xdr:to>
    <xdr:sp macro="" textlink="">
      <xdr:nvSpPr>
        <xdr:cNvPr id="499316" name="Line 1"/>
        <xdr:cNvSpPr>
          <a:spLocks noChangeShapeType="1"/>
        </xdr:cNvSpPr>
      </xdr:nvSpPr>
      <xdr:spPr bwMode="auto">
        <a:xfrm>
          <a:off x="13411200" y="1209675"/>
          <a:ext cx="0" cy="1685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499317" name="Line 2"/>
        <xdr:cNvSpPr>
          <a:spLocks noChangeShapeType="1"/>
        </xdr:cNvSpPr>
      </xdr:nvSpPr>
      <xdr:spPr bwMode="auto">
        <a:xfrm>
          <a:off x="13411200" y="969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499318" name="Line 3"/>
        <xdr:cNvSpPr>
          <a:spLocks noChangeShapeType="1"/>
        </xdr:cNvSpPr>
      </xdr:nvSpPr>
      <xdr:spPr bwMode="auto">
        <a:xfrm>
          <a:off x="13411200" y="969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1681430" name="Line 1"/>
        <xdr:cNvSpPr>
          <a:spLocks noChangeShapeType="1"/>
        </xdr:cNvSpPr>
      </xdr:nvSpPr>
      <xdr:spPr bwMode="auto">
        <a:xfrm>
          <a:off x="11953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45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681432" name="Line 3"/>
        <xdr:cNvSpPr>
          <a:spLocks noChangeShapeType="1"/>
        </xdr:cNvSpPr>
      </xdr:nvSpPr>
      <xdr:spPr bwMode="auto">
        <a:xfrm>
          <a:off x="11953875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2</xdr:row>
      <xdr:rowOff>0</xdr:rowOff>
    </xdr:to>
    <xdr:sp macro="" textlink="">
      <xdr:nvSpPr>
        <xdr:cNvPr id="1681433" name="Line 5"/>
        <xdr:cNvSpPr>
          <a:spLocks noChangeShapeType="1"/>
        </xdr:cNvSpPr>
      </xdr:nvSpPr>
      <xdr:spPr bwMode="auto">
        <a:xfrm>
          <a:off x="11953875" y="1028700"/>
          <a:ext cx="0" cy="1381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10</xdr:row>
      <xdr:rowOff>0</xdr:rowOff>
    </xdr:from>
    <xdr:to>
      <xdr:col>0</xdr:col>
      <xdr:colOff>47625</xdr:colOff>
      <xdr:row>10</xdr:row>
      <xdr:rowOff>0</xdr:rowOff>
    </xdr:to>
    <xdr:sp macro="" textlink="">
      <xdr:nvSpPr>
        <xdr:cNvPr id="41473" name="Rectangle 1"/>
        <xdr:cNvSpPr>
          <a:spLocks noChangeArrowheads="1"/>
        </xdr:cNvSpPr>
      </xdr:nvSpPr>
      <xdr:spPr bwMode="auto">
        <a:xfrm>
          <a:off x="428625" y="356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10</xdr:row>
      <xdr:rowOff>0</xdr:rowOff>
    </xdr:from>
    <xdr:to>
      <xdr:col>0</xdr:col>
      <xdr:colOff>47625</xdr:colOff>
      <xdr:row>10</xdr:row>
      <xdr:rowOff>0</xdr:rowOff>
    </xdr:to>
    <xdr:sp macro="" textlink="">
      <xdr:nvSpPr>
        <xdr:cNvPr id="41474" name="Rectangle 1"/>
        <xdr:cNvSpPr>
          <a:spLocks noChangeArrowheads="1"/>
        </xdr:cNvSpPr>
      </xdr:nvSpPr>
      <xdr:spPr bwMode="auto">
        <a:xfrm>
          <a:off x="428625" y="356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10</xdr:row>
      <xdr:rowOff>0</xdr:rowOff>
    </xdr:from>
    <xdr:to>
      <xdr:col>0</xdr:col>
      <xdr:colOff>47625</xdr:colOff>
      <xdr:row>10</xdr:row>
      <xdr:rowOff>0</xdr:rowOff>
    </xdr:to>
    <xdr:sp macro="" textlink="">
      <xdr:nvSpPr>
        <xdr:cNvPr id="4" name="Rectangle 1"/>
        <xdr:cNvSpPr>
          <a:spLocks noChangeArrowheads="1"/>
        </xdr:cNvSpPr>
      </xdr:nvSpPr>
      <xdr:spPr bwMode="auto">
        <a:xfrm>
          <a:off x="428625" y="356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10</xdr:row>
      <xdr:rowOff>0</xdr:rowOff>
    </xdr:from>
    <xdr:to>
      <xdr:col>0</xdr:col>
      <xdr:colOff>47625</xdr:colOff>
      <xdr:row>10</xdr:row>
      <xdr:rowOff>0</xdr:rowOff>
    </xdr:to>
    <xdr:sp macro="" textlink="">
      <xdr:nvSpPr>
        <xdr:cNvPr id="5" name="Rectangle 1"/>
        <xdr:cNvSpPr>
          <a:spLocks noChangeArrowheads="1"/>
        </xdr:cNvSpPr>
      </xdr:nvSpPr>
      <xdr:spPr bwMode="auto">
        <a:xfrm>
          <a:off x="428625" y="356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9</xdr:row>
      <xdr:rowOff>0</xdr:rowOff>
    </xdr:from>
    <xdr:to>
      <xdr:col>0</xdr:col>
      <xdr:colOff>47625</xdr:colOff>
      <xdr:row>9</xdr:row>
      <xdr:rowOff>0</xdr:rowOff>
    </xdr:to>
    <xdr:sp macro="" textlink="">
      <xdr:nvSpPr>
        <xdr:cNvPr id="48641" name="Rectangle 1"/>
        <xdr:cNvSpPr>
          <a:spLocks noChangeArrowheads="1"/>
        </xdr:cNvSpPr>
      </xdr:nvSpPr>
      <xdr:spPr bwMode="auto">
        <a:xfrm>
          <a:off x="428625" y="4791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9</xdr:row>
      <xdr:rowOff>0</xdr:rowOff>
    </xdr:from>
    <xdr:to>
      <xdr:col>0</xdr:col>
      <xdr:colOff>47625</xdr:colOff>
      <xdr:row>9</xdr:row>
      <xdr:rowOff>0</xdr:rowOff>
    </xdr:to>
    <xdr:sp macro="" textlink="">
      <xdr:nvSpPr>
        <xdr:cNvPr id="48642" name="Rectangle 1"/>
        <xdr:cNvSpPr>
          <a:spLocks noChangeArrowheads="1"/>
        </xdr:cNvSpPr>
      </xdr:nvSpPr>
      <xdr:spPr bwMode="auto">
        <a:xfrm>
          <a:off x="428625" y="4791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9</xdr:row>
      <xdr:rowOff>0</xdr:rowOff>
    </xdr:from>
    <xdr:to>
      <xdr:col>0</xdr:col>
      <xdr:colOff>47625</xdr:colOff>
      <xdr:row>9</xdr:row>
      <xdr:rowOff>0</xdr:rowOff>
    </xdr:to>
    <xdr:sp macro="" textlink="">
      <xdr:nvSpPr>
        <xdr:cNvPr id="4" name="Rectangle 1"/>
        <xdr:cNvSpPr>
          <a:spLocks noChangeArrowheads="1"/>
        </xdr:cNvSpPr>
      </xdr:nvSpPr>
      <xdr:spPr bwMode="auto">
        <a:xfrm>
          <a:off x="428625" y="4791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9</xdr:row>
      <xdr:rowOff>0</xdr:rowOff>
    </xdr:from>
    <xdr:to>
      <xdr:col>0</xdr:col>
      <xdr:colOff>47625</xdr:colOff>
      <xdr:row>9</xdr:row>
      <xdr:rowOff>0</xdr:rowOff>
    </xdr:to>
    <xdr:sp macro="" textlink="">
      <xdr:nvSpPr>
        <xdr:cNvPr id="5" name="Rectangle 1"/>
        <xdr:cNvSpPr>
          <a:spLocks noChangeArrowheads="1"/>
        </xdr:cNvSpPr>
      </xdr:nvSpPr>
      <xdr:spPr bwMode="auto">
        <a:xfrm>
          <a:off x="428625" y="4791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29</xdr:row>
      <xdr:rowOff>0</xdr:rowOff>
    </xdr:from>
    <xdr:to>
      <xdr:col>0</xdr:col>
      <xdr:colOff>47625</xdr:colOff>
      <xdr:row>29</xdr:row>
      <xdr:rowOff>0</xdr:rowOff>
    </xdr:to>
    <xdr:sp macro="" textlink="">
      <xdr:nvSpPr>
        <xdr:cNvPr id="591237" name="Rectangle 1"/>
        <xdr:cNvSpPr>
          <a:spLocks noChangeArrowheads="1"/>
        </xdr:cNvSpPr>
      </xdr:nvSpPr>
      <xdr:spPr bwMode="auto">
        <a:xfrm>
          <a:off x="581025" y="6448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29</xdr:row>
      <xdr:rowOff>0</xdr:rowOff>
    </xdr:from>
    <xdr:to>
      <xdr:col>0</xdr:col>
      <xdr:colOff>47625</xdr:colOff>
      <xdr:row>29</xdr:row>
      <xdr:rowOff>0</xdr:rowOff>
    </xdr:to>
    <xdr:sp macro="" textlink="">
      <xdr:nvSpPr>
        <xdr:cNvPr id="591238" name="Rectangle 1"/>
        <xdr:cNvSpPr>
          <a:spLocks noChangeArrowheads="1"/>
        </xdr:cNvSpPr>
      </xdr:nvSpPr>
      <xdr:spPr bwMode="auto">
        <a:xfrm>
          <a:off x="581025" y="6448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12;&#3621;&#3609;&#3657;&#3635;&#3588;&#3621;&#3629;&#3591;&#3608;&#3633;&#3609;&#3623;&#3634;&#3588;&#3617;%205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@SASIWAN/3.%20&#3586;&#3657;&#3629;&#3617;&#3641;&#3621;&#3627;&#3609;&#3633;&#3591;&#3626;&#3639;&#3629;&#3626;&#3606;&#3636;&#3605;&#3636;&#3585;&#3607;&#3617;/3.&#3586;&#3657;&#3629;&#3617;&#3641;&#3621;&#3626;&#3606;&#3636;&#3605;&#3636;&#3619;&#3634;&#3618;%20&#3611;&#3637;&#3591;&#3610;&#3611;&#3619;&#3632;&#3617;&#3634;&#3603;+&#3611;&#3637;%20&#3614;.&#3624;.%202554/3.Stat_thai54%20(DATA)/04_safet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put"/>
      <sheetName val="Input (2)"/>
      <sheetName val="parameters"/>
      <sheetName val="Data Import"/>
      <sheetName val="Color"/>
    </sheetNames>
    <sheetDataSet>
      <sheetData sheetId="0"/>
      <sheetData sheetId="1"/>
      <sheetData sheetId="2"/>
      <sheetData sheetId="3"/>
      <sheetData sheetId="4">
        <row r="1">
          <cell r="A1" t="str">
            <v>green</v>
          </cell>
        </row>
        <row r="2">
          <cell r="A2" t="str">
            <v>black</v>
          </cell>
        </row>
        <row r="3">
          <cell r="A3" t="str">
            <v>brown</v>
          </cell>
        </row>
        <row r="4">
          <cell r="A4" t="str">
            <v>gray</v>
          </cell>
        </row>
        <row r="5">
          <cell r="A5" t="str">
            <v>natural</v>
          </cell>
        </row>
        <row r="6">
          <cell r="A6" t="str">
            <v>yellow green</v>
          </cell>
        </row>
        <row r="7">
          <cell r="A7" t="str">
            <v>yellow/green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ด้าน"/>
      <sheetName val="ปริมาณการใช้ไฟฟ้า"/>
      <sheetName val="กราฟ-ปริมาณการใช้ไฟฟ้า"/>
      <sheetName val="ขนาดเพลิงไหม้"/>
      <sheetName val="ประเภทสิ่งที่ถูกไหม้"/>
      <sheetName val="สถานีดับเพลิง"/>
      <sheetName val="สถานีตำรวจ"/>
    </sheetNames>
    <sheetDataSet>
      <sheetData sheetId="0"/>
      <sheetData sheetId="1">
        <row r="5">
          <cell r="A5" t="str">
            <v xml:space="preserve"> บ้านอยู่อาศัย</v>
          </cell>
        </row>
        <row r="6">
          <cell r="A6" t="str">
            <v xml:space="preserve"> กิจการขนาดเล็ก</v>
          </cell>
        </row>
        <row r="7">
          <cell r="A7" t="str">
            <v xml:space="preserve"> กิจการขนาดกลาง</v>
          </cell>
        </row>
        <row r="8">
          <cell r="A8" t="str">
            <v xml:space="preserve"> ราชการและองค์กรที่ไม่แสวงหากำไร</v>
          </cell>
        </row>
        <row r="9">
          <cell r="A9" t="str">
            <v xml:space="preserve"> ไฟฟ้าชั่วคราว</v>
          </cell>
        </row>
        <row r="10">
          <cell r="A10" t="str">
            <v xml:space="preserve"> กิจการเฉพาะอย่าง</v>
          </cell>
        </row>
        <row r="11">
          <cell r="A11" t="str">
            <v xml:space="preserve"> กิจการขนาดใหญ่</v>
          </cell>
        </row>
        <row r="12">
          <cell r="A12" t="str">
            <v xml:space="preserve"> ไฟฟ้าสาธารณะ (ไม่คิดเงิน)</v>
          </cell>
        </row>
      </sheetData>
      <sheetData sheetId="2" refreshError="1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6" Type="http://schemas.openxmlformats.org/officeDocument/2006/relationships/hyperlink" Target="http://province.doe.go.th/position/page/showar.php?id_pos_6digits=522090&amp;province=%E0%B9%80%E0%B8%82%E0%B8%95%E0%B8%9E%E0%B8%B7%E0%B9%89%E0%B8%99%E0%B8%97%E0%B8%B5%E0%B9%88%20%E0%B9%91" TargetMode="External"/><Relationship Id="rId21" Type="http://schemas.openxmlformats.org/officeDocument/2006/relationships/hyperlink" Target="http://province.doe.go.th/position/page/showar.php?id_pos_6digits=512225&amp;province=%E0%B9%80%E0%B8%82%E0%B8%95%E0%B8%9E%E0%B8%B7%E0%B9%89%E0%B8%99%E0%B8%97%E0%B8%B5%E0%B9%88%20%E0%B9%91" TargetMode="External"/><Relationship Id="rId34" Type="http://schemas.openxmlformats.org/officeDocument/2006/relationships/hyperlink" Target="http://province.doe.go.th/position/page/showar.php?id_pos_6digits=413190&amp;province=%E0%B9%80%E0%B8%82%E0%B8%95%E0%B8%9E%E0%B8%B7%E0%B9%89%E0%B8%99%E0%B8%97%E0%B8%B5%E0%B9%88%20%E0%B9%91" TargetMode="External"/><Relationship Id="rId42" Type="http://schemas.openxmlformats.org/officeDocument/2006/relationships/hyperlink" Target="http://province.doe.go.th/position/page/showar.php?id_pos_6digits=723120&amp;province=%E0%B9%80%E0%B8%82%E0%B8%95%E0%B8%9E%E0%B8%B7%E0%B9%89%E0%B8%99%E0%B8%97%E0%B8%B5%E0%B9%88%20%E0%B9%92" TargetMode="External"/><Relationship Id="rId47" Type="http://schemas.openxmlformats.org/officeDocument/2006/relationships/hyperlink" Target="http://province.doe.go.th/position/page/showar.php?id_pos_6digits=516930&amp;province=%E0%B9%80%E0%B8%82%E0%B8%95%E0%B8%9E%E0%B8%B7%E0%B9%89%E0%B8%99%E0%B8%97%E0%B8%B5%E0%B9%88%20%E0%B9%92" TargetMode="External"/><Relationship Id="rId50" Type="http://schemas.openxmlformats.org/officeDocument/2006/relationships/hyperlink" Target="http://province.doe.go.th/position/page/showar.php?id_pos_6digits=311310&amp;province=%E0%B9%80%E0%B8%82%E0%B8%95%E0%B8%9E%E0%B8%B7%E0%B9%89%E0%B8%99%E0%B8%97%E0%B8%B5%E0%B9%88%20%E0%B9%93" TargetMode="External"/><Relationship Id="rId55" Type="http://schemas.openxmlformats.org/officeDocument/2006/relationships/hyperlink" Target="http://province.doe.go.th/position/page/showar.php?id_pos_6digits=315120&amp;province=%E0%B9%80%E0%B8%82%E0%B8%95%E0%B8%9E%E0%B8%B7%E0%B9%89%E0%B8%99%E0%B8%97%E0%B8%B5%E0%B9%88%20%E0%B9%93" TargetMode="External"/><Relationship Id="rId63" Type="http://schemas.openxmlformats.org/officeDocument/2006/relationships/hyperlink" Target="http://province.doe.go.th/position/page/showar.php?id_pos_6digits=422320&amp;province=%E0%B9%80%E0%B8%82%E0%B8%95%E0%B8%9E%E0%B8%B7%E0%B9%89%E0%B8%99%E0%B8%97%E0%B8%B5%E0%B9%88%20%E0%B9%93" TargetMode="External"/><Relationship Id="rId68" Type="http://schemas.openxmlformats.org/officeDocument/2006/relationships/hyperlink" Target="http://province.doe.go.th/position/page/showar.php?id_pos_6digits=421120&amp;province=%E0%B9%80%E0%B8%82%E0%B8%95%E0%B8%9E%E0%B8%B7%E0%B9%89%E0%B8%99%E0%B8%97%E0%B8%B5%E0%B9%88%20%E0%B9%93" TargetMode="External"/><Relationship Id="rId76" Type="http://schemas.openxmlformats.org/officeDocument/2006/relationships/hyperlink" Target="http://province.doe.go.th/position/page/showar.php?id_pos_6digits=724320&amp;province=%E0%B9%80%E0%B8%82%E0%B8%95%E0%B8%9E%E0%B8%B7%E0%B9%89%E0%B8%99%E0%B8%97%E0%B8%B5%E0%B9%88%20%E0%B9%95" TargetMode="External"/><Relationship Id="rId84" Type="http://schemas.openxmlformats.org/officeDocument/2006/relationships/hyperlink" Target="http://province.doe.go.th/position/page/showar.php?id_pos_6digits=722320&amp;province=%E0%B9%80%E0%B8%82%E0%B8%95%E0%B8%9E%E0%B8%B7%E0%B9%89%E0%B8%99%E0%B8%97%E0%B8%B5%E0%B9%88%20%E0%B9%96" TargetMode="External"/><Relationship Id="rId89" Type="http://schemas.openxmlformats.org/officeDocument/2006/relationships/hyperlink" Target="http://province.doe.go.th/position/page/showar.php?id_pos_6digits=513930&amp;province=%E0%B9%80%E0%B8%82%E0%B8%95%E0%B8%9E%E0%B8%B7%E0%B9%89%E0%B8%99%E0%B8%97%E0%B8%B5%E0%B9%88%20%E0%B9%96" TargetMode="External"/><Relationship Id="rId97" Type="http://schemas.openxmlformats.org/officeDocument/2006/relationships/hyperlink" Target="http://province.doe.go.th/position/page/showar.php?id_pos_6digits=516990&amp;province=%E0%B9%80%E0%B8%82%E0%B8%95%E0%B8%9E%E0%B8%B7%E0%B9%89%E0%B8%99%E0%B8%97%E0%B8%B5%E0%B9%88%20%E0%B9%97" TargetMode="External"/><Relationship Id="rId7" Type="http://schemas.openxmlformats.org/officeDocument/2006/relationships/hyperlink" Target="http://province.doe.go.th/position/page/showar.php?id_pos_6digits=311810&amp;province=%E0%B9%80%E0%B8%82%E0%B8%95%E0%B8%9E%E0%B8%B7%E0%B9%89%E0%B8%99%E0%B8%97%E0%B8%B5%E0%B9%88%20%E0%B9%91" TargetMode="External"/><Relationship Id="rId71" Type="http://schemas.openxmlformats.org/officeDocument/2006/relationships/hyperlink" Target="http://province.doe.go.th/position/page/showar.php?id_pos_6digits=412230&amp;province=%E0%B9%80%E0%B8%82%E0%B8%95%E0%B8%9E%E0%B8%B7%E0%B9%89%E0%B8%99%E0%B8%97%E0%B8%B5%E0%B9%88%20%E0%B9%93" TargetMode="External"/><Relationship Id="rId92" Type="http://schemas.openxmlformats.org/officeDocument/2006/relationships/hyperlink" Target="http://province.doe.go.th/position/page/showar.php?id_pos_6digits=341530&amp;province=%E0%B9%80%E0%B8%82%E0%B8%95%E0%B8%9E%E0%B8%B7%E0%B9%89%E0%B8%99%E0%B8%97%E0%B8%B5%E0%B9%88%20%E0%B9%96" TargetMode="External"/><Relationship Id="rId2" Type="http://schemas.openxmlformats.org/officeDocument/2006/relationships/hyperlink" Target="http://province.doe.go.th/position/page/showar.php?id_pos_6digits=723190&amp;province=%E0%B9%80%E0%B8%82%E0%B8%95%E0%B8%9E%E0%B8%B7%E0%B9%89%E0%B8%99%E0%B8%97%E0%B8%B5%E0%B9%88%20%E0%B9%91" TargetMode="External"/><Relationship Id="rId16" Type="http://schemas.openxmlformats.org/officeDocument/2006/relationships/hyperlink" Target="http://province.doe.go.th/position/page/showar.php?id_pos_6digits=512330&amp;province=%E0%B9%80%E0%B8%82%E0%B8%95%E0%B8%9E%E0%B8%B7%E0%B9%89%E0%B8%99%E0%B8%97%E0%B8%B5%E0%B9%88%20%E0%B9%91" TargetMode="External"/><Relationship Id="rId29" Type="http://schemas.openxmlformats.org/officeDocument/2006/relationships/hyperlink" Target="http://province.doe.go.th/position/page/showar.php?id_pos_6digits=422210&amp;province=%E0%B9%80%E0%B8%82%E0%B8%95%E0%B8%9E%E0%B8%B7%E0%B9%89%E0%B8%99%E0%B8%97%E0%B8%B5%E0%B9%88%20%E0%B9%91" TargetMode="External"/><Relationship Id="rId11" Type="http://schemas.openxmlformats.org/officeDocument/2006/relationships/hyperlink" Target="http://province.doe.go.th/position/page/showar.php?id_pos_6digits=713710&amp;province=%E0%B9%80%E0%B8%82%E0%B8%95%E0%B8%9E%E0%B8%B7%E0%B9%89%E0%B8%99%E0%B8%97%E0%B8%B5%E0%B9%88%20%E0%B9%91" TargetMode="External"/><Relationship Id="rId24" Type="http://schemas.openxmlformats.org/officeDocument/2006/relationships/hyperlink" Target="http://province.doe.go.th/position/page/showar.php?id_pos_6digits=832420&amp;province=%E0%B9%80%E0%B8%82%E0%B8%95%E0%B8%9E%E0%B8%B7%E0%B9%89%E0%B8%99%E0%B8%97%E0%B8%B5%E0%B9%88%20%E0%B9%91" TargetMode="External"/><Relationship Id="rId32" Type="http://schemas.openxmlformats.org/officeDocument/2006/relationships/hyperlink" Target="http://province.doe.go.th/position/page/showar.php?id_pos_6digits=512230&amp;province=%E0%B9%80%E0%B8%82%E0%B8%95%E0%B8%9E%E0%B8%B7%E0%B9%89%E0%B8%99%E0%B8%97%E0%B8%B5%E0%B9%88%20%E0%B9%91" TargetMode="External"/><Relationship Id="rId37" Type="http://schemas.openxmlformats.org/officeDocument/2006/relationships/hyperlink" Target="http://province.doe.go.th/position/page/showar.php?id_pos_6digits=512110&amp;province=%E0%B9%80%E0%B8%82%E0%B8%95%E0%B8%9E%E0%B8%B7%E0%B9%89%E0%B8%99%E0%B8%97%E0%B8%B5%E0%B9%88%20%E0%B9%91" TargetMode="External"/><Relationship Id="rId40" Type="http://schemas.openxmlformats.org/officeDocument/2006/relationships/hyperlink" Target="http://province.doe.go.th/position/page/showar.php?id_pos_6digits=931330&amp;province=%E0%B9%80%E0%B8%82%E0%B8%95%E0%B8%9E%E0%B8%B7%E0%B9%89%E0%B8%99%E0%B8%97%E0%B8%B5%E0%B9%88%20%E0%B9%91" TargetMode="External"/><Relationship Id="rId45" Type="http://schemas.openxmlformats.org/officeDocument/2006/relationships/hyperlink" Target="http://province.doe.go.th/position/page/showar.php?id_pos_6digits=241110&amp;province=%E0%B9%80%E0%B8%82%E0%B8%95%E0%B8%9E%E0%B8%B7%E0%B9%89%E0%B8%99%E0%B8%97%E0%B8%B5%E0%B9%88%20%E0%B9%92" TargetMode="External"/><Relationship Id="rId53" Type="http://schemas.openxmlformats.org/officeDocument/2006/relationships/hyperlink" Target="http://province.doe.go.th/position/page/showar.php?id_pos_6digits=714340&amp;province=%E0%B9%80%E0%B8%82%E0%B8%95%E0%B8%9E%E0%B8%B7%E0%B9%89%E0%B8%99%E0%B8%97%E0%B8%B5%E0%B9%88%20%E0%B9%93" TargetMode="External"/><Relationship Id="rId58" Type="http://schemas.openxmlformats.org/officeDocument/2006/relationships/hyperlink" Target="http://province.doe.go.th/position/page/showar.php?id_pos_6digits=343930&amp;province=%E0%B9%80%E0%B8%82%E0%B8%95%E0%B8%9E%E0%B8%B7%E0%B9%89%E0%B8%99%E0%B8%97%E0%B8%B5%E0%B9%88%20%E0%B9%93" TargetMode="External"/><Relationship Id="rId66" Type="http://schemas.openxmlformats.org/officeDocument/2006/relationships/hyperlink" Target="http://province.doe.go.th/position/page/showar.php?id_pos_6digits=912030&amp;province=%E0%B9%80%E0%B8%82%E0%B8%95%E0%B8%9E%E0%B8%B7%E0%B9%89%E0%B8%99%E0%B8%97%E0%B8%B5%E0%B9%88%20%E0%B9%93" TargetMode="External"/><Relationship Id="rId74" Type="http://schemas.openxmlformats.org/officeDocument/2006/relationships/hyperlink" Target="http://province.doe.go.th/position/page/showar.php?id_pos_6digits=419010&amp;province=%E0%B9%80%E0%B8%82%E0%B8%95%E0%B8%9E%E0%B8%B7%E0%B9%89%E0%B8%99%E0%B8%97%E0%B8%B5%E0%B9%88%20%E0%B9%93" TargetMode="External"/><Relationship Id="rId79" Type="http://schemas.openxmlformats.org/officeDocument/2006/relationships/hyperlink" Target="http://province.doe.go.th/position/page/showar.php?id_pos_6digits=T11010&amp;province=%E0%B9%80%E0%B8%82%E0%B8%95%E0%B8%9E%E0%B8%B7%E0%B9%89%E0%B8%99%E0%B8%97%E0%B8%B5%E0%B9%88%20%E0%B9%95" TargetMode="External"/><Relationship Id="rId87" Type="http://schemas.openxmlformats.org/officeDocument/2006/relationships/hyperlink" Target="http://province.doe.go.th/position/page/showar.php?id_pos_6digits=821120&amp;province=%E0%B9%80%E0%B8%82%E0%B8%95%E0%B8%9E%E0%B8%B7%E0%B9%89%E0%B8%99%E0%B8%97%E0%B8%B5%E0%B9%88%20%E0%B9%96" TargetMode="External"/><Relationship Id="rId5" Type="http://schemas.openxmlformats.org/officeDocument/2006/relationships/hyperlink" Target="http://province.doe.go.th/position/page/showar.php?id_pos_6digits=713430&amp;province=%E0%B9%80%E0%B8%82%E0%B8%95%E0%B8%9E%E0%B8%B7%E0%B9%89%E0%B8%99%E0%B8%97%E0%B8%B5%E0%B9%88%20%E0%B9%91" TargetMode="External"/><Relationship Id="rId61" Type="http://schemas.openxmlformats.org/officeDocument/2006/relationships/hyperlink" Target="http://province.doe.go.th/position/page/showar.php?id_pos_6digits=341525&amp;province=%E0%B9%80%E0%B8%82%E0%B8%95%E0%B8%9E%E0%B8%B7%E0%B9%89%E0%B8%99%E0%B8%97%E0%B8%B5%E0%B9%88%20%E0%B9%93" TargetMode="External"/><Relationship Id="rId82" Type="http://schemas.openxmlformats.org/officeDocument/2006/relationships/hyperlink" Target="http://province.doe.go.th/position/page/showar.php?id_pos_6digits=932190&amp;province=%E0%B9%80%E0%B8%82%E0%B8%95%E0%B8%9E%E0%B8%B7%E0%B9%89%E0%B8%99%E0%B8%97%E0%B8%B5%E0%B9%88%20%E0%B9%95" TargetMode="External"/><Relationship Id="rId90" Type="http://schemas.openxmlformats.org/officeDocument/2006/relationships/hyperlink" Target="http://province.doe.go.th/position/page/showar.php?id_pos_6digits=322390&amp;province=%E0%B9%80%E0%B8%82%E0%B8%95%E0%B8%9E%E0%B8%B7%E0%B9%89%E0%B8%99%E0%B8%97%E0%B8%B5%E0%B9%88%20%E0%B9%96" TargetMode="External"/><Relationship Id="rId95" Type="http://schemas.openxmlformats.org/officeDocument/2006/relationships/hyperlink" Target="http://province.doe.go.th/position/page/showar.php?id_pos_6digits=347190&amp;province=%E0%B9%80%E0%B8%82%E0%B8%95%E0%B8%9E%E0%B8%B7%E0%B9%89%E0%B8%99%E0%B8%97%E0%B8%B5%E0%B9%88%20%E0%B9%97" TargetMode="External"/><Relationship Id="rId19" Type="http://schemas.openxmlformats.org/officeDocument/2006/relationships/hyperlink" Target="http://province.doe.go.th/position/page/showar.php?id_pos_6digits=123320&amp;province=%E0%B9%80%E0%B8%82%E0%B8%95%E0%B8%9E%E0%B8%B7%E0%B9%89%E0%B8%99%E0%B8%97%E0%B8%B5%E0%B9%88%20%E0%B9%91" TargetMode="External"/><Relationship Id="rId14" Type="http://schemas.openxmlformats.org/officeDocument/2006/relationships/hyperlink" Target="http://province.doe.go.th/position/page/showar.php?id_pos_6digits=241960&amp;province=%E0%B9%80%E0%B8%82%E0%B8%95%E0%B8%9E%E0%B8%B7%E0%B9%89%E0%B8%99%E0%B8%97%E0%B8%B5%E0%B9%88%20%E0%B9%91" TargetMode="External"/><Relationship Id="rId22" Type="http://schemas.openxmlformats.org/officeDocument/2006/relationships/hyperlink" Target="http://province.doe.go.th/position/page/showar.php?id_pos_6digits=512340&amp;province=%E0%B9%80%E0%B8%82%E0%B8%95%E0%B8%9E%E0%B8%B7%E0%B9%89%E0%B8%99%E0%B8%97%E0%B8%B5%E0%B9%88%20%E0%B9%91" TargetMode="External"/><Relationship Id="rId27" Type="http://schemas.openxmlformats.org/officeDocument/2006/relationships/hyperlink" Target="http://province.doe.go.th/position/page/showar.php?id_pos_6digits=522020&amp;province=%E0%B9%80%E0%B8%82%E0%B8%95%E0%B8%9E%E0%B8%B7%E0%B9%89%E0%B8%99%E0%B8%97%E0%B8%B5%E0%B9%88%20%E0%B9%91" TargetMode="External"/><Relationship Id="rId30" Type="http://schemas.openxmlformats.org/officeDocument/2006/relationships/hyperlink" Target="http://province.doe.go.th/position/page/showar.php?id_pos_6digits=343320&amp;province=%E0%B9%80%E0%B8%82%E0%B8%95%E0%B8%9E%E0%B8%B7%E0%B9%89%E0%B8%99%E0%B8%97%E0%B8%B5%E0%B9%88%20%E0%B9%91" TargetMode="External"/><Relationship Id="rId35" Type="http://schemas.openxmlformats.org/officeDocument/2006/relationships/hyperlink" Target="http://province.doe.go.th/position/page/showar.php?id_pos_6digits=421130&amp;province=%E0%B9%80%E0%B8%82%E0%B8%95%E0%B8%9E%E0%B8%B7%E0%B9%89%E0%B8%99%E0%B8%97%E0%B8%B5%E0%B9%88%20%E0%B9%91" TargetMode="External"/><Relationship Id="rId43" Type="http://schemas.openxmlformats.org/officeDocument/2006/relationships/hyperlink" Target="http://province.doe.go.th/position/page/showar.php?id_pos_6digits=312210&amp;province=%E0%B9%80%E0%B8%82%E0%B8%95%E0%B8%9E%E0%B8%B7%E0%B9%89%E0%B8%99%E0%B8%97%E0%B8%B5%E0%B9%88%20%E0%B9%92" TargetMode="External"/><Relationship Id="rId48" Type="http://schemas.openxmlformats.org/officeDocument/2006/relationships/hyperlink" Target="http://province.doe.go.th/position/page/showar.php?id_pos_6digits=241930&amp;province=%E0%B9%80%E0%B8%82%E0%B8%95%E0%B8%9E%E0%B8%B7%E0%B9%89%E0%B8%99%E0%B8%97%E0%B8%B5%E0%B9%88%20%E0%B9%92" TargetMode="External"/><Relationship Id="rId56" Type="http://schemas.openxmlformats.org/officeDocument/2006/relationships/hyperlink" Target="http://province.doe.go.th/position/page/showar.php?id_pos_6digits=741220&amp;province=%E0%B9%80%E0%B8%82%E0%B8%95%E0%B8%9E%E0%B8%B7%E0%B9%89%E0%B8%99%E0%B8%97%E0%B8%B5%E0%B9%88%20%E0%B9%93" TargetMode="External"/><Relationship Id="rId64" Type="http://schemas.openxmlformats.org/officeDocument/2006/relationships/hyperlink" Target="http://province.doe.go.th/position/page/showar.php?id_pos_6digits=915120&amp;province=%E0%B9%80%E0%B8%82%E0%B8%95%E0%B8%9E%E0%B8%B7%E0%B9%89%E0%B8%99%E0%B8%97%E0%B8%B5%E0%B9%88%20%E0%B9%93" TargetMode="External"/><Relationship Id="rId69" Type="http://schemas.openxmlformats.org/officeDocument/2006/relationships/hyperlink" Target="http://province.doe.go.th/position/page/showar.php?id_pos_6digits=413140&amp;province=%E0%B9%80%E0%B8%82%E0%B8%95%E0%B8%9E%E0%B8%B7%E0%B9%89%E0%B8%99%E0%B8%97%E0%B8%B5%E0%B9%88%20%E0%B9%93" TargetMode="External"/><Relationship Id="rId77" Type="http://schemas.openxmlformats.org/officeDocument/2006/relationships/hyperlink" Target="http://province.doe.go.th/position/page/showar.php?id_pos_6digits=347135&amp;province=%E0%B9%80%E0%B8%82%E0%B8%95%E0%B8%9E%E0%B8%B7%E0%B9%89%E0%B8%99%E0%B8%97%E0%B8%B5%E0%B9%88%20%E0%B9%95" TargetMode="External"/><Relationship Id="rId8" Type="http://schemas.openxmlformats.org/officeDocument/2006/relationships/hyperlink" Target="http://province.doe.go.th/position/page/showar.php?id_pos_6digits=721230&amp;province=%E0%B9%80%E0%B8%82%E0%B8%95%E0%B8%9E%E0%B8%B7%E0%B9%89%E0%B8%99%E0%B8%97%E0%B8%B5%E0%B9%88%20%E0%B9%91" TargetMode="External"/><Relationship Id="rId51" Type="http://schemas.openxmlformats.org/officeDocument/2006/relationships/hyperlink" Target="http://province.doe.go.th/position/page/showar.php?id_pos_6digits=514130&amp;province=%E0%B9%80%E0%B8%82%E0%B8%95%E0%B8%9E%E0%B8%B7%E0%B9%89%E0%B8%99%E0%B8%97%E0%B8%B5%E0%B9%88%20%E0%B9%93" TargetMode="External"/><Relationship Id="rId72" Type="http://schemas.openxmlformats.org/officeDocument/2006/relationships/hyperlink" Target="http://province.doe.go.th/position/page/showar.php?id_pos_6digits=411520&amp;province=%E0%B9%80%E0%B8%82%E0%B8%95%E0%B8%9E%E0%B8%B7%E0%B9%89%E0%B8%99%E0%B8%97%E0%B8%B5%E0%B9%88%20%E0%B9%93" TargetMode="External"/><Relationship Id="rId80" Type="http://schemas.openxmlformats.org/officeDocument/2006/relationships/hyperlink" Target="http://province.doe.go.th/position/page/showar.php?id_pos_6digits=512350&amp;province=%E0%B9%80%E0%B8%82%E0%B8%95%E0%B8%9E%E0%B8%B7%E0%B9%89%E0%B8%99%E0%B8%97%E0%B8%B5%E0%B9%88%20%E0%B9%95" TargetMode="External"/><Relationship Id="rId85" Type="http://schemas.openxmlformats.org/officeDocument/2006/relationships/hyperlink" Target="http://province.doe.go.th/position/page/showar.php?id_pos_6digits=311390&amp;province=%E0%B9%80%E0%B8%82%E0%B8%95%E0%B8%9E%E0%B8%B7%E0%B9%89%E0%B8%99%E0%B8%97%E0%B8%B5%E0%B9%88%20%E0%B9%96" TargetMode="External"/><Relationship Id="rId93" Type="http://schemas.openxmlformats.org/officeDocument/2006/relationships/hyperlink" Target="http://province.doe.go.th/position/page/showar.php?id_pos_6digits=214910&amp;province=%E0%B9%80%E0%B8%82%E0%B8%95%E0%B8%9E%E0%B8%B7%E0%B9%89%E0%B8%99%E0%B8%97%E0%B8%B5%E0%B9%88%20%E0%B9%96" TargetMode="External"/><Relationship Id="rId98" Type="http://schemas.openxmlformats.org/officeDocument/2006/relationships/hyperlink" Target="http://province.doe.go.th/position/page/showar.php?id_pos_6digits=513240&amp;province=%E0%B9%80%E0%B8%82%E0%B8%95%E0%B8%9E%E0%B8%B7%E0%B9%89%E0%B8%99%E0%B8%97%E0%B8%B5%E0%B9%88%20%E0%B9%97" TargetMode="External"/><Relationship Id="rId3" Type="http://schemas.openxmlformats.org/officeDocument/2006/relationships/hyperlink" Target="http://province.doe.go.th/position/page/showar.php?id_pos_6digits=723310&amp;province=%E0%B9%80%E0%B8%82%E0%B8%95%E0%B8%9E%E0%B8%B7%E0%B9%89%E0%B8%99%E0%B8%97%E0%B8%B5%E0%B9%88%20%E0%B9%91" TargetMode="External"/><Relationship Id="rId12" Type="http://schemas.openxmlformats.org/officeDocument/2006/relationships/hyperlink" Target="http://province.doe.go.th/position/page/showar.php?id_pos_6digits=713715&amp;province=%E0%B9%80%E0%B8%82%E0%B8%95%E0%B8%9E%E0%B8%B7%E0%B9%89%E0%B8%99%E0%B8%97%E0%B8%B5%E0%B9%88%20%E0%B9%91" TargetMode="External"/><Relationship Id="rId17" Type="http://schemas.openxmlformats.org/officeDocument/2006/relationships/hyperlink" Target="http://province.doe.go.th/position/page/showar.php?id_pos_6digits=933390&amp;province=%E0%B9%80%E0%B8%82%E0%B8%95%E0%B8%9E%E0%B8%B7%E0%B9%89%E0%B8%99%E0%B8%97%E0%B8%B5%E0%B9%88%20%E0%B9%91" TargetMode="External"/><Relationship Id="rId25" Type="http://schemas.openxmlformats.org/officeDocument/2006/relationships/hyperlink" Target="http://province.doe.go.th/position/page/showar.php?id_pos_6digits=832210&amp;province=%E0%B9%80%E0%B8%82%E0%B8%95%E0%B8%9E%E0%B8%B7%E0%B9%89%E0%B8%99%E0%B8%97%E0%B8%B5%E0%B9%88%20%E0%B9%91" TargetMode="External"/><Relationship Id="rId33" Type="http://schemas.openxmlformats.org/officeDocument/2006/relationships/hyperlink" Target="http://province.doe.go.th/position/page/showar.php?id_pos_6digits=512320&amp;province=%E0%B9%80%E0%B8%82%E0%B8%95%E0%B8%9E%E0%B8%B7%E0%B9%89%E0%B8%99%E0%B8%97%E0%B8%B5%E0%B9%88%20%E0%B9%91" TargetMode="External"/><Relationship Id="rId38" Type="http://schemas.openxmlformats.org/officeDocument/2006/relationships/hyperlink" Target="http://province.doe.go.th/position/page/showar.php?id_pos_6digits=512130&amp;province=%E0%B9%80%E0%B8%82%E0%B8%95%E0%B8%9E%E0%B8%B7%E0%B9%89%E0%B8%99%E0%B8%97%E0%B8%B5%E0%B9%88%20%E0%B9%91" TargetMode="External"/><Relationship Id="rId46" Type="http://schemas.openxmlformats.org/officeDocument/2006/relationships/hyperlink" Target="http://province.doe.go.th/position/page/showar.php?id_pos_6digits=914120&amp;province=%E0%B9%80%E0%B8%82%E0%B8%95%E0%B8%9E%E0%B8%B7%E0%B9%89%E0%B8%99%E0%B8%97%E0%B8%B5%E0%B9%88%20%E0%B9%92" TargetMode="External"/><Relationship Id="rId59" Type="http://schemas.openxmlformats.org/officeDocument/2006/relationships/hyperlink" Target="http://province.doe.go.th/position/page/showar.php?id_pos_6digits=912010&amp;province=%E0%B9%80%E0%B8%82%E0%B8%95%E0%B8%9E%E0%B8%B7%E0%B9%89%E0%B8%99%E0%B8%97%E0%B8%B5%E0%B9%88%20%E0%B9%93" TargetMode="External"/><Relationship Id="rId67" Type="http://schemas.openxmlformats.org/officeDocument/2006/relationships/hyperlink" Target="http://province.doe.go.th/position/page/showar.php?id_pos_6digits=214320&amp;province=%E0%B9%80%E0%B8%82%E0%B8%95%E0%B8%9E%E0%B8%B7%E0%B9%89%E0%B8%99%E0%B8%97%E0%B8%B5%E0%B9%88%20%E0%B9%93" TargetMode="External"/><Relationship Id="rId20" Type="http://schemas.openxmlformats.org/officeDocument/2006/relationships/hyperlink" Target="http://province.doe.go.th/position/page/showar.php?id_pos_6digits=123990&amp;province=%E0%B9%80%E0%B8%82%E0%B8%95%E0%B8%9E%E0%B8%B7%E0%B9%89%E0%B8%99%E0%B8%97%E0%B8%B5%E0%B9%88%20%E0%B9%91" TargetMode="External"/><Relationship Id="rId41" Type="http://schemas.openxmlformats.org/officeDocument/2006/relationships/hyperlink" Target="http://province.doe.go.th/position/page/showar.php?id_pos_6digits=932290&amp;province=%E0%B9%80%E0%B8%82%E0%B8%95%E0%B8%9E%E0%B8%B7%E0%B9%89%E0%B8%99%E0%B8%97%E0%B8%B5%E0%B9%88%20%E0%B9%91" TargetMode="External"/><Relationship Id="rId54" Type="http://schemas.openxmlformats.org/officeDocument/2006/relationships/hyperlink" Target="http://province.doe.go.th/position/page/showar.php?id_pos_6digits=315260&amp;province=%E0%B9%80%E0%B8%82%E0%B8%95%E0%B8%9E%E0%B8%B7%E0%B9%89%E0%B8%99%E0%B8%97%E0%B8%B5%E0%B9%88%20%E0%B9%93" TargetMode="External"/><Relationship Id="rId62" Type="http://schemas.openxmlformats.org/officeDocument/2006/relationships/hyperlink" Target="http://province.doe.go.th/position/page/showar.php?id_pos_6digits=512390&amp;province=%E0%B9%80%E0%B8%82%E0%B8%95%E0%B8%9E%E0%B8%B7%E0%B9%89%E0%B8%99%E0%B8%97%E0%B8%B5%E0%B9%88%20%E0%B9%93" TargetMode="External"/><Relationship Id="rId70" Type="http://schemas.openxmlformats.org/officeDocument/2006/relationships/hyperlink" Target="http://province.doe.go.th/position/page/showar.php?id_pos_6digits=241970&amp;province=%E0%B9%80%E0%B8%82%E0%B8%95%E0%B8%9E%E0%B8%B7%E0%B9%89%E0%B8%99%E0%B8%97%E0%B8%B5%E0%B9%88%20%E0%B9%93" TargetMode="External"/><Relationship Id="rId75" Type="http://schemas.openxmlformats.org/officeDocument/2006/relationships/hyperlink" Target="http://province.doe.go.th/position/page/showar.php?id_pos_6digits=724260&amp;province=%E0%B9%80%E0%B8%82%E0%B8%95%E0%B8%9E%E0%B8%B7%E0%B9%89%E0%B8%99%E0%B8%97%E0%B8%B5%E0%B9%88%20%E0%B9%95" TargetMode="External"/><Relationship Id="rId83" Type="http://schemas.openxmlformats.org/officeDocument/2006/relationships/hyperlink" Target="http://province.doe.go.th/position/page/showar.php?id_pos_6digits=932130&amp;province=%E0%B9%80%E0%B8%82%E0%B8%95%E0%B8%9E%E0%B8%B7%E0%B9%89%E0%B8%99%E0%B8%97%E0%B8%B5%E0%B9%88%20%E0%B9%95" TargetMode="External"/><Relationship Id="rId88" Type="http://schemas.openxmlformats.org/officeDocument/2006/relationships/hyperlink" Target="http://province.doe.go.th/position/page/showar.php?id_pos_6digits=513230&amp;province=%E0%B9%80%E0%B8%82%E0%B8%95%E0%B8%9E%E0%B8%B7%E0%B9%89%E0%B8%99%E0%B8%97%E0%B8%B5%E0%B9%88%20%E0%B9%96" TargetMode="External"/><Relationship Id="rId91" Type="http://schemas.openxmlformats.org/officeDocument/2006/relationships/hyperlink" Target="http://province.doe.go.th/position/page/showar.php?id_pos_6digits=831190&amp;province=%E0%B9%80%E0%B8%82%E0%B8%95%E0%B8%9E%E0%B8%B7%E0%B9%89%E0%B8%99%E0%B8%97%E0%B8%B5%E0%B9%88%20%E0%B9%96" TargetMode="External"/><Relationship Id="rId96" Type="http://schemas.openxmlformats.org/officeDocument/2006/relationships/hyperlink" Target="http://province.doe.go.th/position/page/showar.php?id_pos_6digits=828490&amp;province=%E0%B9%80%E0%B8%82%E0%B8%95%E0%B8%9E%E0%B8%B7%E0%B9%89%E0%B8%99%E0%B8%97%E0%B8%B5%E0%B9%88%20%E0%B9%97" TargetMode="External"/><Relationship Id="rId1" Type="http://schemas.openxmlformats.org/officeDocument/2006/relationships/hyperlink" Target="http://province.doe.go.th/position/page/showar.php?id_pos_6digits=721325&amp;province=%E0%B9%80%E0%B8%82%E0%B8%95%E0%B8%9E%E0%B8%B7%E0%B9%89%E0%B8%99%E0%B8%97%E0%B8%B5%E0%B9%88%20%E0%B9%91" TargetMode="External"/><Relationship Id="rId6" Type="http://schemas.openxmlformats.org/officeDocument/2006/relationships/hyperlink" Target="http://province.doe.go.th/position/page/showar.php?id_pos_6digits=724110&amp;province=%E0%B9%80%E0%B8%82%E0%B8%95%E0%B8%9E%E0%B8%B7%E0%B9%89%E0%B8%99%E0%B8%97%E0%B8%B5%E0%B9%88%20%E0%B9%91" TargetMode="External"/><Relationship Id="rId15" Type="http://schemas.openxmlformats.org/officeDocument/2006/relationships/hyperlink" Target="http://province.doe.go.th/position/page/showar.php?id_pos_6digits=214810&amp;province=%E0%B9%80%E0%B8%82%E0%B8%95%E0%B8%9E%E0%B8%B7%E0%B9%89%E0%B8%99%E0%B8%97%E0%B8%B5%E0%B9%88%20%E0%B9%91" TargetMode="External"/><Relationship Id="rId23" Type="http://schemas.openxmlformats.org/officeDocument/2006/relationships/hyperlink" Target="http://province.doe.go.th/position/page/showar.php?id_pos_6digits=341540&amp;province=%E0%B9%80%E0%B8%82%E0%B8%95%E0%B8%9E%E0%B8%B7%E0%B9%89%E0%B8%99%E0%B8%97%E0%B8%B5%E0%B9%88%20%E0%B9%91" TargetMode="External"/><Relationship Id="rId28" Type="http://schemas.openxmlformats.org/officeDocument/2006/relationships/hyperlink" Target="http://province.doe.go.th/position/page/showar.php?id_pos_6digits=915190&amp;province=%E0%B9%80%E0%B8%82%E0%B8%95%E0%B8%9E%E0%B8%B7%E0%B9%89%E0%B8%99%E0%B8%97%E0%B8%B5%E0%B9%88%20%E0%B9%91" TargetMode="External"/><Relationship Id="rId36" Type="http://schemas.openxmlformats.org/officeDocument/2006/relationships/hyperlink" Target="http://province.doe.go.th/position/page/showar.php?id_pos_6digits=313170&amp;province=%E0%B9%80%E0%B8%82%E0%B8%95%E0%B8%9E%E0%B8%B7%E0%B9%89%E0%B8%99%E0%B8%97%E0%B8%B5%E0%B9%88%20%E0%B9%91" TargetMode="External"/><Relationship Id="rId49" Type="http://schemas.openxmlformats.org/officeDocument/2006/relationships/hyperlink" Target="http://province.doe.go.th/position/page/showar.php?id_pos_6digits=721290&amp;province=%E0%B9%80%E0%B8%82%E0%B8%95%E0%B8%9E%E0%B8%B7%E0%B9%89%E0%B8%99%E0%B8%97%E0%B8%B5%E0%B9%88%20%E0%B9%93" TargetMode="External"/><Relationship Id="rId57" Type="http://schemas.openxmlformats.org/officeDocument/2006/relationships/hyperlink" Target="http://province.doe.go.th/position/page/showar.php?id_pos_6digits=343990&amp;province=%E0%B9%80%E0%B8%82%E0%B8%95%E0%B8%9E%E0%B8%B7%E0%B9%89%E0%B8%99%E0%B8%97%E0%B8%B5%E0%B9%88%20%E0%B9%93" TargetMode="External"/><Relationship Id="rId10" Type="http://schemas.openxmlformats.org/officeDocument/2006/relationships/hyperlink" Target="http://province.doe.go.th/position/page/showar.php?id_pos_6digits=311920&amp;province=%E0%B9%80%E0%B8%82%E0%B8%95%E0%B8%9E%E0%B8%B7%E0%B9%89%E0%B8%99%E0%B8%97%E0%B8%B5%E0%B9%88%20%E0%B9%91" TargetMode="External"/><Relationship Id="rId31" Type="http://schemas.openxmlformats.org/officeDocument/2006/relationships/hyperlink" Target="http://province.doe.go.th/position/page/showar.php?id_pos_6digits=913230&amp;province=%E0%B9%80%E0%B8%82%E0%B8%95%E0%B8%9E%E0%B8%B7%E0%B9%89%E0%B8%99%E0%B8%97%E0%B8%B5%E0%B9%88%20%E0%B9%91" TargetMode="External"/><Relationship Id="rId44" Type="http://schemas.openxmlformats.org/officeDocument/2006/relationships/hyperlink" Target="http://province.doe.go.th/position/page/showar.php?id_pos_6digits=311210&amp;province=%E0%B9%80%E0%B8%82%E0%B8%95%E0%B8%9E%E0%B8%B7%E0%B9%89%E0%B8%99%E0%B8%97%E0%B8%B5%E0%B9%88%20%E0%B9%92" TargetMode="External"/><Relationship Id="rId52" Type="http://schemas.openxmlformats.org/officeDocument/2006/relationships/hyperlink" Target="http://province.doe.go.th/position/page/showar.php?id_pos_6digits=713750&amp;province=%E0%B9%80%E0%B8%82%E0%B8%95%E0%B8%9E%E0%B8%B7%E0%B9%89%E0%B8%99%E0%B8%97%E0%B8%B5%E0%B9%88%20%E0%B9%93" TargetMode="External"/><Relationship Id="rId60" Type="http://schemas.openxmlformats.org/officeDocument/2006/relationships/hyperlink" Target="http://province.doe.go.th/position/page/showar.php?id_pos_6digits=522015&amp;province=%E0%B9%80%E0%B8%82%E0%B8%95%E0%B8%9E%E0%B8%B7%E0%B9%89%E0%B8%99%E0%B8%97%E0%B8%B5%E0%B9%88%20%E0%B9%93" TargetMode="External"/><Relationship Id="rId65" Type="http://schemas.openxmlformats.org/officeDocument/2006/relationships/hyperlink" Target="http://province.doe.go.th/position/page/showar.php?id_pos_6digits=522030&amp;province=%E0%B9%80%E0%B8%82%E0%B8%95%E0%B8%9E%E0%B8%B7%E0%B9%89%E0%B8%99%E0%B8%97%E0%B8%B5%E0%B9%88%20%E0%B9%93" TargetMode="External"/><Relationship Id="rId73" Type="http://schemas.openxmlformats.org/officeDocument/2006/relationships/hyperlink" Target="http://province.doe.go.th/position/page/showar.php?id_pos_6digits=414120&amp;province=%E0%B9%80%E0%B8%82%E0%B8%95%E0%B8%9E%E0%B8%B7%E0%B9%89%E0%B8%99%E0%B8%97%E0%B8%B5%E0%B9%88%20%E0%B9%93" TargetMode="External"/><Relationship Id="rId78" Type="http://schemas.openxmlformats.org/officeDocument/2006/relationships/hyperlink" Target="http://province.doe.go.th/position/page/showar.php?id_pos_6digits=123130&amp;province=%E0%B9%80%E0%B8%82%E0%B8%95%E0%B8%9E%E0%B8%B7%E0%B9%89%E0%B8%99%E0%B8%97%E0%B8%B5%E0%B9%88%20%E0%B9%95" TargetMode="External"/><Relationship Id="rId81" Type="http://schemas.openxmlformats.org/officeDocument/2006/relationships/hyperlink" Target="http://province.doe.go.th/position/page/showar.php?id_pos_6digits=421530&amp;province=%E0%B9%80%E0%B8%82%E0%B8%95%E0%B8%9E%E0%B8%B7%E0%B9%89%E0%B8%99%E0%B8%97%E0%B8%B5%E0%B9%88%20%E0%B9%95" TargetMode="External"/><Relationship Id="rId86" Type="http://schemas.openxmlformats.org/officeDocument/2006/relationships/hyperlink" Target="http://province.doe.go.th/position/page/showar.php?id_pos_6digits=347110&amp;province=%E0%B9%80%E0%B8%82%E0%B8%95%E0%B8%9E%E0%B8%B7%E0%B9%89%E0%B8%99%E0%B8%97%E0%B8%B5%E0%B9%88%20%E0%B9%96" TargetMode="External"/><Relationship Id="rId94" Type="http://schemas.openxmlformats.org/officeDocument/2006/relationships/hyperlink" Target="http://province.doe.go.th/position/page/showar.php?id_pos_6digits=743690&amp;province=%E0%B9%80%E0%B8%82%E0%B8%95%E0%B8%9E%E0%B8%B7%E0%B9%89%E0%B8%99%E0%B8%97%E0%B8%B5%E0%B9%88%20%E0%B9%97" TargetMode="External"/><Relationship Id="rId99" Type="http://schemas.openxmlformats.org/officeDocument/2006/relationships/printerSettings" Target="../printerSettings/printerSettings44.bin"/><Relationship Id="rId4" Type="http://schemas.openxmlformats.org/officeDocument/2006/relationships/hyperlink" Target="http://province.doe.go.th/position/page/showar.php?id_pos_6digits=743330&amp;province=%E0%B9%80%E0%B8%82%E0%B8%95%E0%B8%9E%E0%B8%B7%E0%B9%89%E0%B8%99%E0%B8%97%E0%B8%B5%E0%B9%88%20%E0%B9%91" TargetMode="External"/><Relationship Id="rId9" Type="http://schemas.openxmlformats.org/officeDocument/2006/relationships/hyperlink" Target="http://province.doe.go.th/position/page/showar.php?id_pos_6digits=313150&amp;province=%E0%B9%80%E0%B8%82%E0%B8%95%E0%B8%9E%E0%B8%B7%E0%B9%89%E0%B8%99%E0%B8%97%E0%B8%B5%E0%B9%88%20%E0%B9%91" TargetMode="External"/><Relationship Id="rId13" Type="http://schemas.openxmlformats.org/officeDocument/2006/relationships/hyperlink" Target="http://province.doe.go.th/position/page/showar.php?id_pos_6digits=341520&amp;province=%E0%B9%80%E0%B8%82%E0%B8%95%E0%B8%9E%E0%B8%B7%E0%B9%89%E0%B8%99%E0%B8%97%E0%B8%B5%E0%B9%88%20%E0%B9%91" TargetMode="External"/><Relationship Id="rId18" Type="http://schemas.openxmlformats.org/officeDocument/2006/relationships/hyperlink" Target="http://province.doe.go.th/position/page/showar.php?id_pos_6digits=131520&amp;province=%E0%B9%80%E0%B8%82%E0%B8%95%E0%B8%9E%E0%B8%B7%E0%B9%89%E0%B8%99%E0%B8%97%E0%B8%B5%E0%B9%88%20%E0%B9%91" TargetMode="External"/><Relationship Id="rId39" Type="http://schemas.openxmlformats.org/officeDocument/2006/relationships/hyperlink" Target="http://province.doe.go.th/position/page/showar.php?id_pos_6digits=512190&amp;province=%E0%B9%80%E0%B8%82%E0%B8%95%E0%B8%9E%E0%B8%B7%E0%B9%89%E0%B8%99%E0%B8%97%E0%B8%B5%E0%B9%88%20%E0%B9%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E552"/>
  <sheetViews>
    <sheetView view="pageBreakPreview" topLeftCell="E1" zoomScale="135" zoomScaleNormal="120" zoomScaleSheetLayoutView="135" workbookViewId="0">
      <selection activeCell="N5" sqref="N5"/>
    </sheetView>
  </sheetViews>
  <sheetFormatPr defaultRowHeight="16.350000000000001" customHeight="1"/>
  <cols>
    <col min="1" max="1" width="13.5703125" style="81" bestFit="1" customWidth="1"/>
    <col min="2" max="2" width="27" style="81" customWidth="1"/>
    <col min="3" max="3" width="13" style="92" customWidth="1"/>
    <col min="4" max="4" width="15.7109375" style="92" customWidth="1"/>
    <col min="5" max="5" width="52.28515625" style="93" customWidth="1"/>
    <col min="6" max="16384" width="9.140625" style="81"/>
  </cols>
  <sheetData>
    <row r="1" spans="1:5" s="68" customFormat="1" ht="17.25">
      <c r="A1" s="904" t="s">
        <v>405</v>
      </c>
      <c r="B1" s="904"/>
      <c r="C1" s="909"/>
      <c r="D1" s="909"/>
      <c r="E1" s="909"/>
    </row>
    <row r="2" spans="1:5" s="69" customFormat="1" ht="15.75">
      <c r="A2" s="906" t="s">
        <v>867</v>
      </c>
      <c r="B2" s="905" t="s">
        <v>868</v>
      </c>
      <c r="C2" s="70" t="s">
        <v>2145</v>
      </c>
      <c r="D2" s="70" t="s">
        <v>2146</v>
      </c>
      <c r="E2" s="71" t="s">
        <v>2147</v>
      </c>
    </row>
    <row r="3" spans="1:5" s="74" customFormat="1" ht="15.95" customHeight="1">
      <c r="A3" s="72" t="s">
        <v>870</v>
      </c>
      <c r="B3" s="910" t="s">
        <v>871</v>
      </c>
      <c r="C3" s="73">
        <f>SUM(C4:C14)</f>
        <v>140</v>
      </c>
      <c r="D3" s="73">
        <f>SUM(D4:D14)</f>
        <v>2258</v>
      </c>
      <c r="E3" s="750">
        <f>SUM(E4:E14)</f>
        <v>287</v>
      </c>
    </row>
    <row r="4" spans="1:5" s="68" customFormat="1" ht="15.95" customHeight="1">
      <c r="A4" s="76"/>
      <c r="B4" s="75" t="s">
        <v>872</v>
      </c>
      <c r="C4" s="695">
        <v>25</v>
      </c>
      <c r="D4" s="695">
        <v>535</v>
      </c>
      <c r="E4" s="751">
        <v>78</v>
      </c>
    </row>
    <row r="5" spans="1:5" s="68" customFormat="1" ht="15.95" customHeight="1">
      <c r="A5" s="76"/>
      <c r="B5" s="75" t="s">
        <v>873</v>
      </c>
      <c r="C5" s="695">
        <v>11</v>
      </c>
      <c r="D5" s="695">
        <v>154</v>
      </c>
      <c r="E5" s="751">
        <v>23</v>
      </c>
    </row>
    <row r="6" spans="1:5" s="68" customFormat="1" ht="15.95" customHeight="1">
      <c r="A6" s="76"/>
      <c r="B6" s="75" t="s">
        <v>874</v>
      </c>
      <c r="C6" s="695">
        <v>9</v>
      </c>
      <c r="D6" s="695">
        <v>108</v>
      </c>
      <c r="E6" s="751">
        <v>14</v>
      </c>
    </row>
    <row r="7" spans="1:5" s="68" customFormat="1" ht="15.95" customHeight="1">
      <c r="A7" s="76"/>
      <c r="B7" s="75" t="s">
        <v>875</v>
      </c>
      <c r="C7" s="695">
        <v>10</v>
      </c>
      <c r="D7" s="695">
        <v>155</v>
      </c>
      <c r="E7" s="751">
        <v>15</v>
      </c>
    </row>
    <row r="8" spans="1:5" s="68" customFormat="1" ht="15.95" customHeight="1">
      <c r="A8" s="76"/>
      <c r="B8" s="75" t="s">
        <v>876</v>
      </c>
      <c r="C8" s="695">
        <v>10</v>
      </c>
      <c r="D8" s="695">
        <v>138</v>
      </c>
      <c r="E8" s="751">
        <v>18</v>
      </c>
    </row>
    <row r="9" spans="1:5" s="68" customFormat="1" ht="15.95" customHeight="1">
      <c r="A9" s="76"/>
      <c r="B9" s="75" t="s">
        <v>877</v>
      </c>
      <c r="C9" s="695">
        <v>11</v>
      </c>
      <c r="D9" s="695">
        <v>150</v>
      </c>
      <c r="E9" s="751">
        <v>15</v>
      </c>
    </row>
    <row r="10" spans="1:5" s="68" customFormat="1" ht="15.95" customHeight="1">
      <c r="A10" s="76"/>
      <c r="B10" s="75" t="s">
        <v>878</v>
      </c>
      <c r="C10" s="695">
        <v>10</v>
      </c>
      <c r="D10" s="695">
        <v>118</v>
      </c>
      <c r="E10" s="751">
        <v>11</v>
      </c>
    </row>
    <row r="11" spans="1:5" s="68" customFormat="1" ht="15.95" customHeight="1">
      <c r="A11" s="76"/>
      <c r="B11" s="75" t="s">
        <v>879</v>
      </c>
      <c r="C11" s="695">
        <v>22</v>
      </c>
      <c r="D11" s="695">
        <v>455</v>
      </c>
      <c r="E11" s="751">
        <v>65</v>
      </c>
    </row>
    <row r="12" spans="1:5" s="68" customFormat="1" ht="15.95" customHeight="1">
      <c r="A12" s="76"/>
      <c r="B12" s="75" t="s">
        <v>880</v>
      </c>
      <c r="C12" s="695">
        <v>10</v>
      </c>
      <c r="D12" s="695">
        <v>121</v>
      </c>
      <c r="E12" s="751">
        <v>12</v>
      </c>
    </row>
    <row r="13" spans="1:5" s="68" customFormat="1" ht="15.95" customHeight="1">
      <c r="A13" s="76"/>
      <c r="B13" s="75" t="s">
        <v>881</v>
      </c>
      <c r="C13" s="695">
        <v>12</v>
      </c>
      <c r="D13" s="695">
        <v>203</v>
      </c>
      <c r="E13" s="751">
        <v>29</v>
      </c>
    </row>
    <row r="14" spans="1:5" s="68" customFormat="1" ht="15.95" customHeight="1">
      <c r="A14" s="77"/>
      <c r="B14" s="80" t="s">
        <v>882</v>
      </c>
      <c r="C14" s="627">
        <v>10</v>
      </c>
      <c r="D14" s="627">
        <v>121</v>
      </c>
      <c r="E14" s="752">
        <v>7</v>
      </c>
    </row>
    <row r="15" spans="1:5" s="74" customFormat="1" ht="15.95" customHeight="1">
      <c r="A15" s="72" t="s">
        <v>883</v>
      </c>
      <c r="B15" s="910" t="s">
        <v>884</v>
      </c>
      <c r="C15" s="73">
        <f>SUM(C16:C19)</f>
        <v>54</v>
      </c>
      <c r="D15" s="73">
        <f>SUM(D16:D19)</f>
        <v>836</v>
      </c>
      <c r="E15" s="750">
        <f>SUM(E16:E19)</f>
        <v>98</v>
      </c>
    </row>
    <row r="16" spans="1:5" s="68" customFormat="1" ht="15.95" customHeight="1">
      <c r="A16" s="76"/>
      <c r="B16" s="75" t="s">
        <v>885</v>
      </c>
      <c r="C16" s="695">
        <v>10</v>
      </c>
      <c r="D16" s="695">
        <v>138</v>
      </c>
      <c r="E16" s="751">
        <v>13</v>
      </c>
    </row>
    <row r="17" spans="1:5" s="68" customFormat="1" ht="15.95" customHeight="1">
      <c r="A17" s="76"/>
      <c r="B17" s="75" t="s">
        <v>886</v>
      </c>
      <c r="C17" s="695">
        <v>22</v>
      </c>
      <c r="D17" s="695">
        <v>344</v>
      </c>
      <c r="E17" s="751">
        <v>44</v>
      </c>
    </row>
    <row r="18" spans="1:5" s="68" customFormat="1" ht="15.95" customHeight="1">
      <c r="A18" s="76"/>
      <c r="B18" s="75" t="s">
        <v>887</v>
      </c>
      <c r="C18" s="695">
        <v>12</v>
      </c>
      <c r="D18" s="695">
        <v>215</v>
      </c>
      <c r="E18" s="751">
        <v>23</v>
      </c>
    </row>
    <row r="19" spans="1:5" s="68" customFormat="1" ht="15.95" customHeight="1">
      <c r="A19" s="77"/>
      <c r="B19" s="89" t="s">
        <v>888</v>
      </c>
      <c r="C19" s="627">
        <v>10</v>
      </c>
      <c r="D19" s="627">
        <v>139</v>
      </c>
      <c r="E19" s="752">
        <v>18</v>
      </c>
    </row>
    <row r="20" spans="1:5" s="74" customFormat="1" ht="15.95" customHeight="1">
      <c r="A20" s="72" t="s">
        <v>889</v>
      </c>
      <c r="B20" s="910" t="s">
        <v>890</v>
      </c>
      <c r="C20" s="626">
        <f>SUM(C21:C23)</f>
        <v>30</v>
      </c>
      <c r="D20" s="626">
        <f>SUM(D21:D23)</f>
        <v>486</v>
      </c>
      <c r="E20" s="753">
        <f>SUM(E21:E23)</f>
        <v>52</v>
      </c>
    </row>
    <row r="21" spans="1:5" s="68" customFormat="1" ht="15.95" customHeight="1">
      <c r="A21" s="76"/>
      <c r="B21" s="75" t="s">
        <v>891</v>
      </c>
      <c r="C21" s="695">
        <v>10</v>
      </c>
      <c r="D21" s="695">
        <v>151</v>
      </c>
      <c r="E21" s="751">
        <v>14</v>
      </c>
    </row>
    <row r="22" spans="1:5" s="68" customFormat="1" ht="15.95" customHeight="1">
      <c r="A22" s="76"/>
      <c r="B22" s="75" t="s">
        <v>892</v>
      </c>
      <c r="C22" s="695">
        <v>10</v>
      </c>
      <c r="D22" s="695">
        <v>130</v>
      </c>
      <c r="E22" s="751">
        <v>25</v>
      </c>
    </row>
    <row r="23" spans="1:5" s="68" customFormat="1" ht="15.95" customHeight="1">
      <c r="A23" s="78"/>
      <c r="B23" s="80" t="s">
        <v>893</v>
      </c>
      <c r="C23" s="627">
        <v>10</v>
      </c>
      <c r="D23" s="627">
        <v>205</v>
      </c>
      <c r="E23" s="752">
        <v>13</v>
      </c>
    </row>
    <row r="24" spans="1:5" s="74" customFormat="1" ht="15.95" customHeight="1">
      <c r="A24" s="72" t="s">
        <v>894</v>
      </c>
      <c r="B24" s="910" t="s">
        <v>895</v>
      </c>
      <c r="C24" s="626">
        <f>SUM(C25:C33)</f>
        <v>209</v>
      </c>
      <c r="D24" s="626">
        <f>SUM(D25:D33)</f>
        <v>4157</v>
      </c>
      <c r="E24" s="753">
        <f>SUM(E25:E33)</f>
        <v>554</v>
      </c>
    </row>
    <row r="25" spans="1:5" s="68" customFormat="1" ht="15.95" customHeight="1">
      <c r="A25" s="76"/>
      <c r="B25" s="75" t="s">
        <v>896</v>
      </c>
      <c r="C25" s="695">
        <v>33</v>
      </c>
      <c r="D25" s="695">
        <v>683</v>
      </c>
      <c r="E25" s="751">
        <v>104</v>
      </c>
    </row>
    <row r="26" spans="1:5" s="68" customFormat="1" ht="15.95" customHeight="1">
      <c r="A26" s="76"/>
      <c r="B26" s="75" t="s">
        <v>897</v>
      </c>
      <c r="C26" s="695">
        <v>10</v>
      </c>
      <c r="D26" s="695">
        <v>144</v>
      </c>
      <c r="E26" s="751">
        <v>14</v>
      </c>
    </row>
    <row r="27" spans="1:5" s="68" customFormat="1" ht="15.95" customHeight="1">
      <c r="A27" s="76"/>
      <c r="B27" s="75" t="s">
        <v>898</v>
      </c>
      <c r="C27" s="695">
        <v>12</v>
      </c>
      <c r="D27" s="695">
        <v>165</v>
      </c>
      <c r="E27" s="751">
        <v>14</v>
      </c>
    </row>
    <row r="28" spans="1:5" s="68" customFormat="1" ht="15.95" customHeight="1">
      <c r="A28" s="76"/>
      <c r="B28" s="75" t="s">
        <v>899</v>
      </c>
      <c r="C28" s="695">
        <v>13</v>
      </c>
      <c r="D28" s="695">
        <v>229</v>
      </c>
      <c r="E28" s="751">
        <v>30</v>
      </c>
    </row>
    <row r="29" spans="1:5" s="68" customFormat="1" ht="15.95" customHeight="1">
      <c r="A29" s="76"/>
      <c r="B29" s="75" t="s">
        <v>900</v>
      </c>
      <c r="C29" s="695">
        <v>17</v>
      </c>
      <c r="D29" s="695">
        <v>212</v>
      </c>
      <c r="E29" s="751">
        <v>33</v>
      </c>
    </row>
    <row r="30" spans="1:5" s="68" customFormat="1" ht="15.95" customHeight="1">
      <c r="A30" s="76"/>
      <c r="B30" s="75" t="s">
        <v>901</v>
      </c>
      <c r="C30" s="695">
        <v>34</v>
      </c>
      <c r="D30" s="695">
        <v>827</v>
      </c>
      <c r="E30" s="751">
        <v>89</v>
      </c>
    </row>
    <row r="31" spans="1:5" s="68" customFormat="1" ht="15.95" customHeight="1">
      <c r="A31" s="76"/>
      <c r="B31" s="75" t="s">
        <v>902</v>
      </c>
      <c r="C31" s="695">
        <v>33</v>
      </c>
      <c r="D31" s="695">
        <v>728</v>
      </c>
      <c r="E31" s="751">
        <v>102</v>
      </c>
    </row>
    <row r="32" spans="1:5" s="68" customFormat="1" ht="15.95" customHeight="1">
      <c r="A32" s="76"/>
      <c r="B32" s="75" t="s">
        <v>903</v>
      </c>
      <c r="C32" s="695">
        <v>25</v>
      </c>
      <c r="D32" s="695">
        <v>481</v>
      </c>
      <c r="E32" s="751">
        <v>74</v>
      </c>
    </row>
    <row r="33" spans="1:5" s="68" customFormat="1" ht="15.95" customHeight="1">
      <c r="A33" s="77"/>
      <c r="B33" s="89" t="s">
        <v>904</v>
      </c>
      <c r="C33" s="696">
        <v>32</v>
      </c>
      <c r="D33" s="696">
        <v>688</v>
      </c>
      <c r="E33" s="754">
        <v>94</v>
      </c>
    </row>
    <row r="34" spans="1:5" s="74" customFormat="1" ht="15.95" customHeight="1">
      <c r="A34" s="72" t="s">
        <v>905</v>
      </c>
      <c r="B34" s="910" t="s">
        <v>906</v>
      </c>
      <c r="C34" s="73">
        <f>SUM(C35)</f>
        <v>45</v>
      </c>
      <c r="D34" s="73">
        <f>SUM(D35)</f>
        <v>989</v>
      </c>
      <c r="E34" s="750">
        <f>SUM(E35)</f>
        <v>116</v>
      </c>
    </row>
    <row r="35" spans="1:5" s="68" customFormat="1" ht="15.95" customHeight="1">
      <c r="A35" s="77"/>
      <c r="B35" s="80"/>
      <c r="C35" s="627">
        <v>45</v>
      </c>
      <c r="D35" s="627">
        <v>989</v>
      </c>
      <c r="E35" s="752">
        <v>116</v>
      </c>
    </row>
    <row r="36" spans="1:5" s="74" customFormat="1" ht="15.95" customHeight="1">
      <c r="A36" s="79" t="s">
        <v>907</v>
      </c>
      <c r="B36" s="910" t="s">
        <v>890</v>
      </c>
      <c r="C36" s="73">
        <f>SUM(C37:C39)</f>
        <v>156</v>
      </c>
      <c r="D36" s="73">
        <f>SUM(D37:D39)</f>
        <v>3540</v>
      </c>
      <c r="E36" s="750">
        <f>SUM(E37:E39)</f>
        <v>382</v>
      </c>
    </row>
    <row r="37" spans="1:5" s="68" customFormat="1" ht="15.95" customHeight="1">
      <c r="A37" s="76"/>
      <c r="B37" s="75" t="s">
        <v>908</v>
      </c>
      <c r="C37" s="695">
        <v>82</v>
      </c>
      <c r="D37" s="695">
        <v>1840</v>
      </c>
      <c r="E37" s="751">
        <v>171</v>
      </c>
    </row>
    <row r="38" spans="1:5" s="68" customFormat="1" ht="15.95" customHeight="1">
      <c r="A38" s="76"/>
      <c r="B38" s="75" t="s">
        <v>909</v>
      </c>
      <c r="C38" s="695">
        <v>58</v>
      </c>
      <c r="D38" s="695">
        <v>1375</v>
      </c>
      <c r="E38" s="751">
        <v>177</v>
      </c>
    </row>
    <row r="39" spans="1:5" s="68" customFormat="1" ht="15.95" customHeight="1">
      <c r="A39" s="78"/>
      <c r="B39" s="89" t="s">
        <v>910</v>
      </c>
      <c r="C39" s="696">
        <v>16</v>
      </c>
      <c r="D39" s="696">
        <v>325</v>
      </c>
      <c r="E39" s="754">
        <v>34</v>
      </c>
    </row>
    <row r="40" spans="1:5" s="74" customFormat="1" ht="15.95" customHeight="1">
      <c r="A40" s="72" t="s">
        <v>911</v>
      </c>
      <c r="B40" s="910" t="s">
        <v>884</v>
      </c>
      <c r="C40" s="73">
        <f>SUM(C41:C44)</f>
        <v>122</v>
      </c>
      <c r="D40" s="73">
        <f>SUM(D41:D44)</f>
        <v>2496</v>
      </c>
      <c r="E40" s="750">
        <f>SUM(E41:E44)</f>
        <v>275</v>
      </c>
    </row>
    <row r="41" spans="1:5" s="68" customFormat="1" ht="15.95" customHeight="1">
      <c r="A41" s="76"/>
      <c r="B41" s="75" t="s">
        <v>912</v>
      </c>
      <c r="C41" s="695">
        <v>38</v>
      </c>
      <c r="D41" s="695">
        <v>723</v>
      </c>
      <c r="E41" s="751">
        <v>60</v>
      </c>
    </row>
    <row r="42" spans="1:5" s="68" customFormat="1" ht="15.95" customHeight="1">
      <c r="A42" s="76"/>
      <c r="B42" s="75" t="s">
        <v>913</v>
      </c>
      <c r="C42" s="695">
        <v>31</v>
      </c>
      <c r="D42" s="695">
        <v>622</v>
      </c>
      <c r="E42" s="751">
        <v>75</v>
      </c>
    </row>
    <row r="43" spans="1:5" s="68" customFormat="1" ht="15.95" customHeight="1">
      <c r="A43" s="76"/>
      <c r="B43" s="75" t="s">
        <v>914</v>
      </c>
      <c r="C43" s="695">
        <v>19</v>
      </c>
      <c r="D43" s="695">
        <v>452</v>
      </c>
      <c r="E43" s="751">
        <v>45</v>
      </c>
    </row>
    <row r="44" spans="1:5" s="68" customFormat="1" ht="15.95" customHeight="1">
      <c r="A44" s="77"/>
      <c r="B44" s="80" t="s">
        <v>915</v>
      </c>
      <c r="C44" s="627">
        <v>34</v>
      </c>
      <c r="D44" s="627">
        <v>699</v>
      </c>
      <c r="E44" s="752">
        <v>95</v>
      </c>
    </row>
    <row r="45" spans="1:5" s="74" customFormat="1" ht="15.95" customHeight="1">
      <c r="A45" s="82" t="s">
        <v>916</v>
      </c>
      <c r="B45" s="910" t="s">
        <v>890</v>
      </c>
      <c r="C45" s="626">
        <f>SUM(C46:C48)</f>
        <v>278</v>
      </c>
      <c r="D45" s="626">
        <f>SUM(D46:D48)</f>
        <v>6179</v>
      </c>
      <c r="E45" s="753">
        <f>SUM(E46:E48)</f>
        <v>707</v>
      </c>
    </row>
    <row r="46" spans="1:5" s="68" customFormat="1" ht="15.95" customHeight="1">
      <c r="A46" s="83"/>
      <c r="B46" s="75" t="s">
        <v>917</v>
      </c>
      <c r="C46" s="695">
        <v>154</v>
      </c>
      <c r="D46" s="695">
        <v>3443</v>
      </c>
      <c r="E46" s="751">
        <v>445</v>
      </c>
    </row>
    <row r="47" spans="1:5" s="68" customFormat="1" ht="15.95" customHeight="1">
      <c r="A47" s="83"/>
      <c r="B47" s="75" t="s">
        <v>918</v>
      </c>
      <c r="C47" s="695">
        <v>84</v>
      </c>
      <c r="D47" s="695">
        <v>1816</v>
      </c>
      <c r="E47" s="751">
        <v>153</v>
      </c>
    </row>
    <row r="48" spans="1:5" s="68" customFormat="1" ht="15.95" customHeight="1">
      <c r="A48" s="84"/>
      <c r="B48" s="80" t="s">
        <v>919</v>
      </c>
      <c r="C48" s="627">
        <v>40</v>
      </c>
      <c r="D48" s="627">
        <v>920</v>
      </c>
      <c r="E48" s="752">
        <v>109</v>
      </c>
    </row>
    <row r="49" spans="1:5" s="74" customFormat="1" ht="15.95" customHeight="1">
      <c r="A49" s="82" t="s">
        <v>920</v>
      </c>
      <c r="B49" s="910" t="s">
        <v>890</v>
      </c>
      <c r="C49" s="626">
        <f>SUM(C50:C52)</f>
        <v>67</v>
      </c>
      <c r="D49" s="626">
        <f>SUM(D50:D52)</f>
        <v>1447</v>
      </c>
      <c r="E49" s="753">
        <f>SUM(E50:E52)</f>
        <v>155</v>
      </c>
    </row>
    <row r="50" spans="1:5" s="68" customFormat="1" ht="15.95" customHeight="1">
      <c r="A50" s="83"/>
      <c r="B50" s="75" t="s">
        <v>921</v>
      </c>
      <c r="C50" s="695">
        <v>14</v>
      </c>
      <c r="D50" s="695">
        <v>225</v>
      </c>
      <c r="E50" s="751">
        <v>32</v>
      </c>
    </row>
    <row r="51" spans="1:5" s="68" customFormat="1" ht="15.95" customHeight="1">
      <c r="A51" s="83"/>
      <c r="B51" s="75" t="s">
        <v>922</v>
      </c>
      <c r="C51" s="695">
        <v>26</v>
      </c>
      <c r="D51" s="695">
        <v>540</v>
      </c>
      <c r="E51" s="751">
        <v>60</v>
      </c>
    </row>
    <row r="52" spans="1:5" s="68" customFormat="1" ht="15.95" customHeight="1">
      <c r="A52" s="85"/>
      <c r="B52" s="89" t="s">
        <v>923</v>
      </c>
      <c r="C52" s="696">
        <v>27</v>
      </c>
      <c r="D52" s="696">
        <v>682</v>
      </c>
      <c r="E52" s="754">
        <v>63</v>
      </c>
    </row>
    <row r="53" spans="1:5" s="87" customFormat="1" ht="15.95" customHeight="1">
      <c r="A53" s="86" t="s">
        <v>924</v>
      </c>
      <c r="B53" s="910" t="s">
        <v>925</v>
      </c>
      <c r="C53" s="628">
        <f>SUM(C54:C58)</f>
        <v>57</v>
      </c>
      <c r="D53" s="628">
        <f>SUM(D54:D58)</f>
        <v>1009</v>
      </c>
      <c r="E53" s="755">
        <f>SUM(E54:E58)</f>
        <v>105</v>
      </c>
    </row>
    <row r="54" spans="1:5" s="68" customFormat="1" ht="15.95" customHeight="1">
      <c r="A54" s="83"/>
      <c r="B54" s="75" t="s">
        <v>926</v>
      </c>
      <c r="C54" s="695">
        <v>17</v>
      </c>
      <c r="D54" s="695">
        <v>399</v>
      </c>
      <c r="E54" s="751">
        <v>36</v>
      </c>
    </row>
    <row r="55" spans="1:5" s="68" customFormat="1" ht="15.95" customHeight="1">
      <c r="A55" s="83"/>
      <c r="B55" s="75" t="s">
        <v>927</v>
      </c>
      <c r="C55" s="695">
        <v>10</v>
      </c>
      <c r="D55" s="695">
        <v>90</v>
      </c>
      <c r="E55" s="751">
        <v>11</v>
      </c>
    </row>
    <row r="56" spans="1:5" s="68" customFormat="1" ht="15.95" customHeight="1">
      <c r="A56" s="83"/>
      <c r="B56" s="75" t="s">
        <v>928</v>
      </c>
      <c r="C56" s="695">
        <v>10</v>
      </c>
      <c r="D56" s="695">
        <v>116</v>
      </c>
      <c r="E56" s="751">
        <v>16</v>
      </c>
    </row>
    <row r="57" spans="1:5" s="68" customFormat="1" ht="15.95" customHeight="1">
      <c r="A57" s="83"/>
      <c r="B57" s="75" t="s">
        <v>929</v>
      </c>
      <c r="C57" s="695">
        <v>10</v>
      </c>
      <c r="D57" s="695">
        <v>233</v>
      </c>
      <c r="E57" s="751">
        <v>25</v>
      </c>
    </row>
    <row r="58" spans="1:5" s="68" customFormat="1" ht="15.95" customHeight="1">
      <c r="A58" s="84"/>
      <c r="B58" s="80" t="s">
        <v>930</v>
      </c>
      <c r="C58" s="627">
        <v>10</v>
      </c>
      <c r="D58" s="627">
        <v>171</v>
      </c>
      <c r="E58" s="752">
        <v>17</v>
      </c>
    </row>
    <row r="59" spans="1:5" s="74" customFormat="1" ht="15.95" customHeight="1">
      <c r="A59" s="86" t="s">
        <v>931</v>
      </c>
      <c r="B59" s="910" t="s">
        <v>932</v>
      </c>
      <c r="C59" s="628">
        <f>SUM(C60:C67)</f>
        <v>195</v>
      </c>
      <c r="D59" s="628">
        <f>SUM(D60:D67)</f>
        <v>3710</v>
      </c>
      <c r="E59" s="755">
        <f>SUM(E60:E67)</f>
        <v>421</v>
      </c>
    </row>
    <row r="60" spans="1:5" s="68" customFormat="1" ht="15.95" customHeight="1">
      <c r="A60" s="83"/>
      <c r="B60" s="75" t="s">
        <v>933</v>
      </c>
      <c r="C60" s="695">
        <v>11</v>
      </c>
      <c r="D60" s="695">
        <v>157</v>
      </c>
      <c r="E60" s="751">
        <v>16</v>
      </c>
    </row>
    <row r="61" spans="1:5" s="68" customFormat="1" ht="15.95" customHeight="1">
      <c r="A61" s="83"/>
      <c r="B61" s="75" t="s">
        <v>934</v>
      </c>
      <c r="C61" s="695">
        <v>18</v>
      </c>
      <c r="D61" s="695">
        <v>238</v>
      </c>
      <c r="E61" s="751">
        <v>24</v>
      </c>
    </row>
    <row r="62" spans="1:5" s="68" customFormat="1" ht="15.95" customHeight="1">
      <c r="A62" s="83"/>
      <c r="B62" s="75" t="s">
        <v>935</v>
      </c>
      <c r="C62" s="695">
        <v>35</v>
      </c>
      <c r="D62" s="695">
        <v>789</v>
      </c>
      <c r="E62" s="751">
        <v>65</v>
      </c>
    </row>
    <row r="63" spans="1:5" s="68" customFormat="1" ht="15.95" customHeight="1">
      <c r="A63" s="83"/>
      <c r="B63" s="75" t="s">
        <v>936</v>
      </c>
      <c r="C63" s="695">
        <v>17</v>
      </c>
      <c r="D63" s="695">
        <v>330</v>
      </c>
      <c r="E63" s="751">
        <v>47</v>
      </c>
    </row>
    <row r="64" spans="1:5" s="68" customFormat="1" ht="15.95" customHeight="1">
      <c r="A64" s="83"/>
      <c r="B64" s="75" t="s">
        <v>937</v>
      </c>
      <c r="C64" s="695">
        <v>34</v>
      </c>
      <c r="D64" s="695">
        <v>653</v>
      </c>
      <c r="E64" s="751">
        <v>75</v>
      </c>
    </row>
    <row r="65" spans="1:5" s="68" customFormat="1" ht="15.95" customHeight="1">
      <c r="A65" s="83"/>
      <c r="B65" s="75" t="s">
        <v>931</v>
      </c>
      <c r="C65" s="695">
        <v>24</v>
      </c>
      <c r="D65" s="695">
        <v>339</v>
      </c>
      <c r="E65" s="751">
        <v>60</v>
      </c>
    </row>
    <row r="66" spans="1:5" s="68" customFormat="1" ht="15.95" customHeight="1">
      <c r="A66" s="83"/>
      <c r="B66" s="75" t="s">
        <v>938</v>
      </c>
      <c r="C66" s="695">
        <v>18</v>
      </c>
      <c r="D66" s="695">
        <v>335</v>
      </c>
      <c r="E66" s="751">
        <v>37</v>
      </c>
    </row>
    <row r="67" spans="1:5" s="68" customFormat="1" ht="15.95" customHeight="1">
      <c r="A67" s="84"/>
      <c r="B67" s="80" t="s">
        <v>939</v>
      </c>
      <c r="C67" s="627">
        <v>38</v>
      </c>
      <c r="D67" s="627">
        <v>869</v>
      </c>
      <c r="E67" s="752">
        <v>97</v>
      </c>
    </row>
    <row r="68" spans="1:5" s="74" customFormat="1" ht="15.95" customHeight="1">
      <c r="A68" s="86" t="s">
        <v>940</v>
      </c>
      <c r="B68" s="910" t="s">
        <v>941</v>
      </c>
      <c r="C68" s="73">
        <f>SUM(C69:C74)</f>
        <v>173</v>
      </c>
      <c r="D68" s="73">
        <f>SUM(D69:D74)</f>
        <v>3491</v>
      </c>
      <c r="E68" s="750">
        <f>SUM(E69:E74)</f>
        <v>468</v>
      </c>
    </row>
    <row r="69" spans="1:5" s="68" customFormat="1" ht="15.95" customHeight="1">
      <c r="A69" s="83"/>
      <c r="B69" s="75" t="s">
        <v>942</v>
      </c>
      <c r="C69" s="695">
        <v>40</v>
      </c>
      <c r="D69" s="695">
        <v>851</v>
      </c>
      <c r="E69" s="751">
        <v>105</v>
      </c>
    </row>
    <row r="70" spans="1:5" s="68" customFormat="1" ht="15.95" customHeight="1">
      <c r="A70" s="83"/>
      <c r="B70" s="75" t="s">
        <v>943</v>
      </c>
      <c r="C70" s="695">
        <v>43</v>
      </c>
      <c r="D70" s="695">
        <v>976</v>
      </c>
      <c r="E70" s="751">
        <v>120</v>
      </c>
    </row>
    <row r="71" spans="1:5" s="68" customFormat="1" ht="15.95" customHeight="1">
      <c r="A71" s="83"/>
      <c r="B71" s="75" t="s">
        <v>944</v>
      </c>
      <c r="C71" s="695">
        <v>40</v>
      </c>
      <c r="D71" s="695">
        <v>801</v>
      </c>
      <c r="E71" s="751">
        <v>130</v>
      </c>
    </row>
    <row r="72" spans="1:5" s="68" customFormat="1" ht="15.95" customHeight="1">
      <c r="A72" s="83"/>
      <c r="B72" s="75" t="s">
        <v>945</v>
      </c>
      <c r="C72" s="695">
        <v>19</v>
      </c>
      <c r="D72" s="695">
        <v>330</v>
      </c>
      <c r="E72" s="751">
        <v>51</v>
      </c>
    </row>
    <row r="73" spans="1:5" s="68" customFormat="1" ht="15.95" customHeight="1">
      <c r="A73" s="83"/>
      <c r="B73" s="75" t="s">
        <v>946</v>
      </c>
      <c r="C73" s="695">
        <v>13</v>
      </c>
      <c r="D73" s="695">
        <v>235</v>
      </c>
      <c r="E73" s="751">
        <v>26</v>
      </c>
    </row>
    <row r="74" spans="1:5" s="68" customFormat="1" ht="15.95" customHeight="1">
      <c r="A74" s="84"/>
      <c r="B74" s="80" t="s">
        <v>947</v>
      </c>
      <c r="C74" s="627">
        <v>18</v>
      </c>
      <c r="D74" s="627">
        <v>298</v>
      </c>
      <c r="E74" s="752">
        <v>36</v>
      </c>
    </row>
    <row r="75" spans="1:5" s="74" customFormat="1" ht="15.95" customHeight="1">
      <c r="A75" s="82" t="s">
        <v>948</v>
      </c>
      <c r="B75" s="910" t="s">
        <v>884</v>
      </c>
      <c r="C75" s="626">
        <f>SUM(C76:C79)</f>
        <v>136</v>
      </c>
      <c r="D75" s="626">
        <f>SUM(D76:D79)</f>
        <v>2839</v>
      </c>
      <c r="E75" s="753">
        <f>SUM(E76:E79)</f>
        <v>361</v>
      </c>
    </row>
    <row r="76" spans="1:5" s="68" customFormat="1" ht="15.95" customHeight="1">
      <c r="A76" s="83"/>
      <c r="B76" s="75" t="s">
        <v>949</v>
      </c>
      <c r="C76" s="695">
        <v>24</v>
      </c>
      <c r="D76" s="695">
        <v>533</v>
      </c>
      <c r="E76" s="751">
        <v>61</v>
      </c>
    </row>
    <row r="77" spans="1:5" s="68" customFormat="1" ht="15.95" customHeight="1">
      <c r="A77" s="83"/>
      <c r="B77" s="75" t="s">
        <v>950</v>
      </c>
      <c r="C77" s="695">
        <v>40</v>
      </c>
      <c r="D77" s="695">
        <v>923</v>
      </c>
      <c r="E77" s="751">
        <v>112</v>
      </c>
    </row>
    <row r="78" spans="1:5" s="68" customFormat="1" ht="15.95" customHeight="1">
      <c r="A78" s="83"/>
      <c r="B78" s="75" t="s">
        <v>951</v>
      </c>
      <c r="C78" s="695">
        <v>41</v>
      </c>
      <c r="D78" s="695">
        <v>713</v>
      </c>
      <c r="E78" s="751">
        <v>62</v>
      </c>
    </row>
    <row r="79" spans="1:5" s="68" customFormat="1" ht="15.95" customHeight="1">
      <c r="A79" s="84"/>
      <c r="B79" s="80" t="s">
        <v>952</v>
      </c>
      <c r="C79" s="627">
        <v>31</v>
      </c>
      <c r="D79" s="627">
        <v>670</v>
      </c>
      <c r="E79" s="752">
        <v>126</v>
      </c>
    </row>
    <row r="80" spans="1:5" s="74" customFormat="1" ht="15.95" customHeight="1">
      <c r="A80" s="86" t="s">
        <v>953</v>
      </c>
      <c r="B80" s="910" t="s">
        <v>954</v>
      </c>
      <c r="C80" s="73">
        <f>SUM(C81:C82)</f>
        <v>48</v>
      </c>
      <c r="D80" s="73">
        <f>SUM(D81:D82)</f>
        <v>1024</v>
      </c>
      <c r="E80" s="750">
        <f>SUM(E81:E82)</f>
        <v>112</v>
      </c>
    </row>
    <row r="81" spans="1:5" s="68" customFormat="1" ht="15.95" customHeight="1">
      <c r="A81" s="83"/>
      <c r="B81" s="75" t="s">
        <v>955</v>
      </c>
      <c r="C81" s="695">
        <v>29</v>
      </c>
      <c r="D81" s="695">
        <v>622</v>
      </c>
      <c r="E81" s="751">
        <v>73</v>
      </c>
    </row>
    <row r="82" spans="1:5" s="68" customFormat="1" ht="15.95" customHeight="1">
      <c r="A82" s="84"/>
      <c r="B82" s="80" t="s">
        <v>956</v>
      </c>
      <c r="C82" s="627">
        <v>19</v>
      </c>
      <c r="D82" s="627">
        <v>402</v>
      </c>
      <c r="E82" s="752">
        <v>39</v>
      </c>
    </row>
    <row r="83" spans="1:5" s="74" customFormat="1" ht="15.95" customHeight="1">
      <c r="A83" s="86" t="s">
        <v>957</v>
      </c>
      <c r="B83" s="910" t="s">
        <v>884</v>
      </c>
      <c r="C83" s="73">
        <f>SUM(C84:C87)</f>
        <v>120</v>
      </c>
      <c r="D83" s="73">
        <f>SUM(D84:D87)</f>
        <v>2521</v>
      </c>
      <c r="E83" s="750">
        <f>SUM(E84:E87)</f>
        <v>334</v>
      </c>
    </row>
    <row r="84" spans="1:5" s="68" customFormat="1" ht="15.95" customHeight="1">
      <c r="A84" s="83"/>
      <c r="B84" s="75" t="s">
        <v>958</v>
      </c>
      <c r="C84" s="695">
        <v>20</v>
      </c>
      <c r="D84" s="695">
        <v>465</v>
      </c>
      <c r="E84" s="751">
        <v>67</v>
      </c>
    </row>
    <row r="85" spans="1:5" s="68" customFormat="1" ht="15.95" customHeight="1">
      <c r="A85" s="83"/>
      <c r="B85" s="75" t="s">
        <v>959</v>
      </c>
      <c r="C85" s="695">
        <v>15</v>
      </c>
      <c r="D85" s="695">
        <v>358</v>
      </c>
      <c r="E85" s="751">
        <v>51</v>
      </c>
    </row>
    <row r="86" spans="1:5" s="68" customFormat="1" ht="15.95" customHeight="1">
      <c r="A86" s="83"/>
      <c r="B86" s="75" t="s">
        <v>960</v>
      </c>
      <c r="C86" s="695">
        <v>48</v>
      </c>
      <c r="D86" s="695">
        <v>1027</v>
      </c>
      <c r="E86" s="751">
        <v>135</v>
      </c>
    </row>
    <row r="87" spans="1:5" s="68" customFormat="1" ht="15.95" customHeight="1">
      <c r="A87" s="84"/>
      <c r="B87" s="80" t="s">
        <v>961</v>
      </c>
      <c r="C87" s="627">
        <v>37</v>
      </c>
      <c r="D87" s="627">
        <v>671</v>
      </c>
      <c r="E87" s="752">
        <v>81</v>
      </c>
    </row>
    <row r="88" spans="1:5" s="74" customFormat="1" ht="15.95" customHeight="1">
      <c r="A88" s="79" t="s">
        <v>962</v>
      </c>
      <c r="B88" s="910" t="s">
        <v>963</v>
      </c>
      <c r="C88" s="626">
        <f>SUM(C89:C95)</f>
        <v>198</v>
      </c>
      <c r="D88" s="626">
        <f>SUM(D89:D95)</f>
        <v>3950</v>
      </c>
      <c r="E88" s="753">
        <f>SUM(E89:E95)</f>
        <v>532</v>
      </c>
    </row>
    <row r="89" spans="1:5" s="68" customFormat="1" ht="15.95" customHeight="1">
      <c r="A89" s="76"/>
      <c r="B89" s="75" t="s">
        <v>964</v>
      </c>
      <c r="C89" s="695">
        <v>56</v>
      </c>
      <c r="D89" s="695">
        <v>1180</v>
      </c>
      <c r="E89" s="751">
        <v>162</v>
      </c>
    </row>
    <row r="90" spans="1:5" s="68" customFormat="1" ht="15.95" customHeight="1">
      <c r="A90" s="76"/>
      <c r="B90" s="75" t="s">
        <v>965</v>
      </c>
      <c r="C90" s="695">
        <v>46</v>
      </c>
      <c r="D90" s="695">
        <v>922</v>
      </c>
      <c r="E90" s="751">
        <v>133</v>
      </c>
    </row>
    <row r="91" spans="1:5" s="68" customFormat="1" ht="15.95" customHeight="1">
      <c r="A91" s="76"/>
      <c r="B91" s="75" t="s">
        <v>966</v>
      </c>
      <c r="C91" s="695">
        <v>18</v>
      </c>
      <c r="D91" s="695">
        <v>352</v>
      </c>
      <c r="E91" s="751">
        <v>34</v>
      </c>
    </row>
    <row r="92" spans="1:5" s="68" customFormat="1" ht="15.95" customHeight="1">
      <c r="A92" s="76"/>
      <c r="B92" s="75" t="s">
        <v>967</v>
      </c>
      <c r="C92" s="695">
        <v>33</v>
      </c>
      <c r="D92" s="695">
        <v>693</v>
      </c>
      <c r="E92" s="751">
        <v>97</v>
      </c>
    </row>
    <row r="93" spans="1:5" s="68" customFormat="1" ht="15.95" customHeight="1">
      <c r="A93" s="76"/>
      <c r="B93" s="75" t="s">
        <v>968</v>
      </c>
      <c r="C93" s="695">
        <v>12</v>
      </c>
      <c r="D93" s="695">
        <v>205</v>
      </c>
      <c r="E93" s="751">
        <v>35</v>
      </c>
    </row>
    <row r="94" spans="1:5" s="68" customFormat="1" ht="15.95" customHeight="1">
      <c r="A94" s="76"/>
      <c r="B94" s="75" t="s">
        <v>969</v>
      </c>
      <c r="C94" s="695">
        <v>9</v>
      </c>
      <c r="D94" s="695">
        <v>73</v>
      </c>
      <c r="E94" s="751">
        <v>16</v>
      </c>
    </row>
    <row r="95" spans="1:5" s="68" customFormat="1" ht="15.95" customHeight="1">
      <c r="A95" s="77"/>
      <c r="B95" s="80" t="s">
        <v>970</v>
      </c>
      <c r="C95" s="627">
        <v>24</v>
      </c>
      <c r="D95" s="627">
        <v>525</v>
      </c>
      <c r="E95" s="752">
        <v>55</v>
      </c>
    </row>
    <row r="96" spans="1:5" s="74" customFormat="1" ht="15.95" customHeight="1">
      <c r="A96" s="72" t="s">
        <v>971</v>
      </c>
      <c r="B96" s="910" t="s">
        <v>932</v>
      </c>
      <c r="C96" s="73">
        <f>SUM(C97:C104)</f>
        <v>278</v>
      </c>
      <c r="D96" s="73">
        <f>SUM(D97:D104)</f>
        <v>5759</v>
      </c>
      <c r="E96" s="750">
        <f>SUM(E97:E104)</f>
        <v>655</v>
      </c>
    </row>
    <row r="97" spans="1:5" s="68" customFormat="1" ht="15.95" customHeight="1">
      <c r="A97" s="76"/>
      <c r="B97" s="75" t="s">
        <v>972</v>
      </c>
      <c r="C97" s="695">
        <v>23</v>
      </c>
      <c r="D97" s="695">
        <v>426</v>
      </c>
      <c r="E97" s="751">
        <v>63</v>
      </c>
    </row>
    <row r="98" spans="1:5" s="68" customFormat="1" ht="15.95" customHeight="1">
      <c r="A98" s="76"/>
      <c r="B98" s="75" t="s">
        <v>973</v>
      </c>
      <c r="C98" s="695">
        <v>55</v>
      </c>
      <c r="D98" s="695">
        <v>1265</v>
      </c>
      <c r="E98" s="751">
        <v>189</v>
      </c>
    </row>
    <row r="99" spans="1:5" s="68" customFormat="1" ht="15.95" customHeight="1">
      <c r="A99" s="76"/>
      <c r="B99" s="75" t="s">
        <v>974</v>
      </c>
      <c r="C99" s="695">
        <v>72</v>
      </c>
      <c r="D99" s="695">
        <v>1571</v>
      </c>
      <c r="E99" s="751">
        <v>157</v>
      </c>
    </row>
    <row r="100" spans="1:5" s="68" customFormat="1" ht="15.95" customHeight="1">
      <c r="A100" s="76"/>
      <c r="B100" s="75" t="s">
        <v>975</v>
      </c>
      <c r="C100" s="695">
        <v>22</v>
      </c>
      <c r="D100" s="695">
        <v>537</v>
      </c>
      <c r="E100" s="751">
        <v>62</v>
      </c>
    </row>
    <row r="101" spans="1:5" s="68" customFormat="1" ht="15.95" customHeight="1">
      <c r="A101" s="76"/>
      <c r="B101" s="75" t="s">
        <v>976</v>
      </c>
      <c r="C101" s="695">
        <v>18</v>
      </c>
      <c r="D101" s="695">
        <v>355</v>
      </c>
      <c r="E101" s="751">
        <v>46</v>
      </c>
    </row>
    <row r="102" spans="1:5" s="68" customFormat="1" ht="15.95" customHeight="1">
      <c r="A102" s="76"/>
      <c r="B102" s="75" t="s">
        <v>977</v>
      </c>
      <c r="C102" s="695">
        <v>30</v>
      </c>
      <c r="D102" s="695">
        <v>651</v>
      </c>
      <c r="E102" s="751">
        <v>103</v>
      </c>
    </row>
    <row r="103" spans="1:5" s="68" customFormat="1" ht="15.95" customHeight="1">
      <c r="A103" s="76"/>
      <c r="B103" s="75" t="s">
        <v>978</v>
      </c>
      <c r="C103" s="695">
        <v>17</v>
      </c>
      <c r="D103" s="695">
        <v>235</v>
      </c>
      <c r="E103" s="751">
        <v>35</v>
      </c>
    </row>
    <row r="104" spans="1:5" s="68" customFormat="1" ht="15.95" customHeight="1">
      <c r="A104" s="77"/>
      <c r="B104" s="80" t="s">
        <v>979</v>
      </c>
      <c r="C104" s="627">
        <v>41</v>
      </c>
      <c r="D104" s="627">
        <v>719</v>
      </c>
      <c r="E104" s="752">
        <v>0</v>
      </c>
    </row>
    <row r="105" spans="1:5" s="74" customFormat="1" ht="15.95" customHeight="1">
      <c r="A105" s="72" t="s">
        <v>980</v>
      </c>
      <c r="B105" s="910" t="s">
        <v>963</v>
      </c>
      <c r="C105" s="73">
        <f>SUM(C106:C112)</f>
        <v>339</v>
      </c>
      <c r="D105" s="73">
        <f>SUM(D106:D112)</f>
        <v>7100</v>
      </c>
      <c r="E105" s="750">
        <f>SUM(E106:E112)</f>
        <v>900</v>
      </c>
    </row>
    <row r="106" spans="1:5" s="68" customFormat="1" ht="15.95" customHeight="1">
      <c r="A106" s="76"/>
      <c r="B106" s="75" t="s">
        <v>981</v>
      </c>
      <c r="C106" s="695">
        <v>39</v>
      </c>
      <c r="D106" s="695">
        <v>743</v>
      </c>
      <c r="E106" s="751">
        <v>79</v>
      </c>
    </row>
    <row r="107" spans="1:5" s="68" customFormat="1" ht="15.95" customHeight="1">
      <c r="A107" s="76"/>
      <c r="B107" s="75" t="s">
        <v>982</v>
      </c>
      <c r="C107" s="695">
        <v>33</v>
      </c>
      <c r="D107" s="695">
        <v>728</v>
      </c>
      <c r="E107" s="751">
        <v>97</v>
      </c>
    </row>
    <row r="108" spans="1:5" s="68" customFormat="1" ht="15.95" customHeight="1">
      <c r="A108" s="76"/>
      <c r="B108" s="75" t="s">
        <v>983</v>
      </c>
      <c r="C108" s="695">
        <v>55</v>
      </c>
      <c r="D108" s="695">
        <v>1278</v>
      </c>
      <c r="E108" s="751">
        <v>170</v>
      </c>
    </row>
    <row r="109" spans="1:5" s="68" customFormat="1" ht="15.95" customHeight="1">
      <c r="A109" s="76"/>
      <c r="B109" s="75" t="s">
        <v>984</v>
      </c>
      <c r="C109" s="695">
        <v>49</v>
      </c>
      <c r="D109" s="695">
        <v>940</v>
      </c>
      <c r="E109" s="751">
        <v>94</v>
      </c>
    </row>
    <row r="110" spans="1:5" s="68" customFormat="1" ht="15.95" customHeight="1">
      <c r="A110" s="76"/>
      <c r="B110" s="75" t="s">
        <v>985</v>
      </c>
      <c r="C110" s="695">
        <v>36</v>
      </c>
      <c r="D110" s="695">
        <v>778</v>
      </c>
      <c r="E110" s="751">
        <v>111</v>
      </c>
    </row>
    <row r="111" spans="1:5" s="68" customFormat="1" ht="15.95" customHeight="1">
      <c r="A111" s="76"/>
      <c r="B111" s="75" t="s">
        <v>986</v>
      </c>
      <c r="C111" s="695">
        <v>81</v>
      </c>
      <c r="D111" s="695">
        <v>1807</v>
      </c>
      <c r="E111" s="751">
        <v>272</v>
      </c>
    </row>
    <row r="112" spans="1:5" s="68" customFormat="1" ht="15.95" customHeight="1">
      <c r="A112" s="77"/>
      <c r="B112" s="80" t="s">
        <v>987</v>
      </c>
      <c r="C112" s="627">
        <v>46</v>
      </c>
      <c r="D112" s="627">
        <v>826</v>
      </c>
      <c r="E112" s="752">
        <v>77</v>
      </c>
    </row>
    <row r="113" spans="1:5" s="74" customFormat="1" ht="15.95" customHeight="1">
      <c r="A113" s="72" t="s">
        <v>988</v>
      </c>
      <c r="B113" s="910" t="s">
        <v>932</v>
      </c>
      <c r="C113" s="73">
        <f>SUM(C114:C121)</f>
        <v>235</v>
      </c>
      <c r="D113" s="73">
        <f>SUM(D114:D121)</f>
        <v>4998</v>
      </c>
      <c r="E113" s="750">
        <f>SUM(E114:E121)</f>
        <v>578</v>
      </c>
    </row>
    <row r="114" spans="1:5" s="68" customFormat="1" ht="15.95" customHeight="1">
      <c r="A114" s="76"/>
      <c r="B114" s="75" t="s">
        <v>989</v>
      </c>
      <c r="C114" s="695">
        <v>48</v>
      </c>
      <c r="D114" s="695">
        <v>1091</v>
      </c>
      <c r="E114" s="751">
        <v>186</v>
      </c>
    </row>
    <row r="115" spans="1:5" s="68" customFormat="1" ht="15.95" customHeight="1">
      <c r="A115" s="76"/>
      <c r="B115" s="75" t="s">
        <v>990</v>
      </c>
      <c r="C115" s="695">
        <v>40</v>
      </c>
      <c r="D115" s="695">
        <v>806</v>
      </c>
      <c r="E115" s="751">
        <v>59</v>
      </c>
    </row>
    <row r="116" spans="1:5" s="68" customFormat="1" ht="15.95" customHeight="1">
      <c r="A116" s="76"/>
      <c r="B116" s="75" t="s">
        <v>991</v>
      </c>
      <c r="C116" s="695">
        <v>26</v>
      </c>
      <c r="D116" s="695">
        <v>364</v>
      </c>
      <c r="E116" s="751">
        <v>33</v>
      </c>
    </row>
    <row r="117" spans="1:5" s="68" customFormat="1" ht="15.95" customHeight="1">
      <c r="A117" s="76"/>
      <c r="B117" s="75" t="s">
        <v>992</v>
      </c>
      <c r="C117" s="695">
        <v>22</v>
      </c>
      <c r="D117" s="695">
        <v>452</v>
      </c>
      <c r="E117" s="751">
        <v>60</v>
      </c>
    </row>
    <row r="118" spans="1:5" s="68" customFormat="1" ht="15.95" customHeight="1">
      <c r="A118" s="76"/>
      <c r="B118" s="75" t="s">
        <v>993</v>
      </c>
      <c r="C118" s="695">
        <v>26</v>
      </c>
      <c r="D118" s="695">
        <v>604</v>
      </c>
      <c r="E118" s="751">
        <v>71</v>
      </c>
    </row>
    <row r="119" spans="1:5" s="68" customFormat="1" ht="15.95" customHeight="1">
      <c r="A119" s="76"/>
      <c r="B119" s="75" t="s">
        <v>994</v>
      </c>
      <c r="C119" s="695">
        <v>22</v>
      </c>
      <c r="D119" s="695">
        <v>517</v>
      </c>
      <c r="E119" s="751">
        <v>41</v>
      </c>
    </row>
    <row r="120" spans="1:5" s="68" customFormat="1" ht="15.95" customHeight="1">
      <c r="A120" s="76"/>
      <c r="B120" s="75" t="s">
        <v>995</v>
      </c>
      <c r="C120" s="695">
        <v>19</v>
      </c>
      <c r="D120" s="695">
        <v>429</v>
      </c>
      <c r="E120" s="751">
        <v>47</v>
      </c>
    </row>
    <row r="121" spans="1:5" s="68" customFormat="1" ht="15.95" customHeight="1">
      <c r="A121" s="77"/>
      <c r="B121" s="80" t="s">
        <v>996</v>
      </c>
      <c r="C121" s="627">
        <v>32</v>
      </c>
      <c r="D121" s="627">
        <v>735</v>
      </c>
      <c r="E121" s="752">
        <v>81</v>
      </c>
    </row>
    <row r="122" spans="1:5" s="74" customFormat="1" ht="15.95" customHeight="1">
      <c r="A122" s="86" t="s">
        <v>997</v>
      </c>
      <c r="B122" s="910" t="s">
        <v>925</v>
      </c>
      <c r="C122" s="73">
        <f>SUM(C123:C127)</f>
        <v>298</v>
      </c>
      <c r="D122" s="73">
        <f>SUM(D123:D127)</f>
        <v>6284</v>
      </c>
      <c r="E122" s="750">
        <f>SUM(E123:E127)</f>
        <v>731</v>
      </c>
    </row>
    <row r="123" spans="1:5" s="68" customFormat="1" ht="15.95" customHeight="1">
      <c r="A123" s="83"/>
      <c r="B123" s="75" t="s">
        <v>998</v>
      </c>
      <c r="C123" s="695">
        <v>146</v>
      </c>
      <c r="D123" s="695">
        <v>3155</v>
      </c>
      <c r="E123" s="751">
        <v>306</v>
      </c>
    </row>
    <row r="124" spans="1:5" s="68" customFormat="1" ht="15.95" customHeight="1">
      <c r="A124" s="83"/>
      <c r="B124" s="75" t="s">
        <v>999</v>
      </c>
      <c r="C124" s="695">
        <v>56</v>
      </c>
      <c r="D124" s="695">
        <v>1206</v>
      </c>
      <c r="E124" s="751">
        <v>176</v>
      </c>
    </row>
    <row r="125" spans="1:5" s="68" customFormat="1" ht="15.95" customHeight="1">
      <c r="A125" s="83"/>
      <c r="B125" s="75" t="s">
        <v>1000</v>
      </c>
      <c r="C125" s="695">
        <v>26</v>
      </c>
      <c r="D125" s="695">
        <v>537</v>
      </c>
      <c r="E125" s="751">
        <v>73</v>
      </c>
    </row>
    <row r="126" spans="1:5" s="68" customFormat="1" ht="15.95" customHeight="1">
      <c r="A126" s="83"/>
      <c r="B126" s="75" t="s">
        <v>1001</v>
      </c>
      <c r="C126" s="695">
        <v>36</v>
      </c>
      <c r="D126" s="695">
        <v>697</v>
      </c>
      <c r="E126" s="751">
        <v>89</v>
      </c>
    </row>
    <row r="127" spans="1:5" s="68" customFormat="1" ht="15.95" customHeight="1">
      <c r="A127" s="84"/>
      <c r="B127" s="80" t="s">
        <v>1002</v>
      </c>
      <c r="C127" s="627">
        <v>34</v>
      </c>
      <c r="D127" s="627">
        <v>689</v>
      </c>
      <c r="E127" s="752">
        <v>87</v>
      </c>
    </row>
    <row r="128" spans="1:5" s="74" customFormat="1" ht="15.95" customHeight="1">
      <c r="A128" s="82" t="s">
        <v>1003</v>
      </c>
      <c r="B128" s="910" t="s">
        <v>941</v>
      </c>
      <c r="C128" s="626">
        <f>SUM(C129:C134)</f>
        <v>419</v>
      </c>
      <c r="D128" s="626">
        <f>SUM(D129:D134)</f>
        <v>8948</v>
      </c>
      <c r="E128" s="753">
        <f>SUM(E129:E134)</f>
        <v>1094</v>
      </c>
    </row>
    <row r="129" spans="1:5" s="68" customFormat="1" ht="15.95" customHeight="1">
      <c r="A129" s="83"/>
      <c r="B129" s="75" t="s">
        <v>1004</v>
      </c>
      <c r="C129" s="695">
        <v>78</v>
      </c>
      <c r="D129" s="695">
        <v>1784</v>
      </c>
      <c r="E129" s="751">
        <v>232</v>
      </c>
    </row>
    <row r="130" spans="1:5" s="68" customFormat="1" ht="15.95" customHeight="1">
      <c r="A130" s="83"/>
      <c r="B130" s="75" t="s">
        <v>1005</v>
      </c>
      <c r="C130" s="695">
        <v>37</v>
      </c>
      <c r="D130" s="695">
        <v>776</v>
      </c>
      <c r="E130" s="751">
        <v>100</v>
      </c>
    </row>
    <row r="131" spans="1:5" s="68" customFormat="1" ht="15.95" customHeight="1">
      <c r="A131" s="83"/>
      <c r="B131" s="75" t="s">
        <v>1006</v>
      </c>
      <c r="C131" s="695">
        <v>90</v>
      </c>
      <c r="D131" s="695">
        <v>1853</v>
      </c>
      <c r="E131" s="751">
        <v>210</v>
      </c>
    </row>
    <row r="132" spans="1:5" s="68" customFormat="1" ht="15.95" customHeight="1">
      <c r="A132" s="83"/>
      <c r="B132" s="75" t="s">
        <v>1007</v>
      </c>
      <c r="C132" s="695">
        <v>119</v>
      </c>
      <c r="D132" s="695">
        <v>2627</v>
      </c>
      <c r="E132" s="751">
        <v>310</v>
      </c>
    </row>
    <row r="133" spans="1:5" s="68" customFormat="1" ht="15.95" customHeight="1">
      <c r="A133" s="83"/>
      <c r="B133" s="75" t="s">
        <v>1008</v>
      </c>
      <c r="C133" s="695">
        <v>32</v>
      </c>
      <c r="D133" s="695">
        <v>645</v>
      </c>
      <c r="E133" s="751">
        <v>95</v>
      </c>
    </row>
    <row r="134" spans="1:5" s="68" customFormat="1" ht="15.95" customHeight="1">
      <c r="A134" s="84"/>
      <c r="B134" s="80" t="s">
        <v>1009</v>
      </c>
      <c r="C134" s="627">
        <v>63</v>
      </c>
      <c r="D134" s="627">
        <v>1263</v>
      </c>
      <c r="E134" s="752">
        <v>147</v>
      </c>
    </row>
    <row r="135" spans="1:5" s="74" customFormat="1" ht="15.95" customHeight="1">
      <c r="A135" s="86" t="s">
        <v>1010</v>
      </c>
      <c r="B135" s="910" t="s">
        <v>963</v>
      </c>
      <c r="C135" s="73">
        <f>SUM(C136:C142)</f>
        <v>385</v>
      </c>
      <c r="D135" s="73">
        <f>SUM(D136:D142)</f>
        <v>7952</v>
      </c>
      <c r="E135" s="750">
        <f>SUM(E136:E142)</f>
        <v>838</v>
      </c>
    </row>
    <row r="136" spans="1:5" s="68" customFormat="1" ht="15.95" customHeight="1">
      <c r="A136" s="83"/>
      <c r="B136" s="75" t="s">
        <v>1011</v>
      </c>
      <c r="C136" s="695">
        <v>44</v>
      </c>
      <c r="D136" s="695">
        <v>949</v>
      </c>
      <c r="E136" s="751">
        <v>135</v>
      </c>
    </row>
    <row r="137" spans="1:5" s="68" customFormat="1" ht="15.95" customHeight="1">
      <c r="A137" s="83"/>
      <c r="B137" s="75" t="s">
        <v>1012</v>
      </c>
      <c r="C137" s="695">
        <v>20</v>
      </c>
      <c r="D137" s="695">
        <v>311</v>
      </c>
      <c r="E137" s="751">
        <v>58</v>
      </c>
    </row>
    <row r="138" spans="1:5" s="68" customFormat="1" ht="15.95" customHeight="1">
      <c r="A138" s="83"/>
      <c r="B138" s="75" t="s">
        <v>1013</v>
      </c>
      <c r="C138" s="695">
        <v>30</v>
      </c>
      <c r="D138" s="695">
        <v>611</v>
      </c>
      <c r="E138" s="751">
        <v>79</v>
      </c>
    </row>
    <row r="139" spans="1:5" s="68" customFormat="1" ht="15.95" customHeight="1">
      <c r="A139" s="83"/>
      <c r="B139" s="75" t="s">
        <v>1014</v>
      </c>
      <c r="C139" s="695">
        <v>47</v>
      </c>
      <c r="D139" s="695">
        <v>1026</v>
      </c>
      <c r="E139" s="751">
        <v>152</v>
      </c>
    </row>
    <row r="140" spans="1:5" s="68" customFormat="1" ht="15.95" customHeight="1">
      <c r="A140" s="83"/>
      <c r="B140" s="75" t="s">
        <v>1015</v>
      </c>
      <c r="C140" s="695">
        <v>71</v>
      </c>
      <c r="D140" s="695">
        <v>1505</v>
      </c>
      <c r="E140" s="751">
        <v>159</v>
      </c>
    </row>
    <row r="141" spans="1:5" s="68" customFormat="1" ht="15.95" customHeight="1">
      <c r="A141" s="83"/>
      <c r="B141" s="75" t="s">
        <v>1016</v>
      </c>
      <c r="C141" s="695">
        <v>78</v>
      </c>
      <c r="D141" s="695">
        <v>1828</v>
      </c>
      <c r="E141" s="751">
        <v>255</v>
      </c>
    </row>
    <row r="142" spans="1:5" s="68" customFormat="1" ht="15.95" customHeight="1">
      <c r="A142" s="84"/>
      <c r="B142" s="80" t="s">
        <v>1017</v>
      </c>
      <c r="C142" s="627">
        <v>95</v>
      </c>
      <c r="D142" s="627">
        <v>1722</v>
      </c>
      <c r="E142" s="752">
        <v>0</v>
      </c>
    </row>
    <row r="143" spans="1:5" s="74" customFormat="1" ht="15.95" customHeight="1">
      <c r="A143" s="86" t="s">
        <v>0</v>
      </c>
      <c r="B143" s="910" t="s">
        <v>941</v>
      </c>
      <c r="C143" s="73">
        <f>SUM(C144:C149)</f>
        <v>263</v>
      </c>
      <c r="D143" s="73">
        <f>SUM(D144:D149)</f>
        <v>5542</v>
      </c>
      <c r="E143" s="750">
        <f>SUM(E144:E149)</f>
        <v>665</v>
      </c>
    </row>
    <row r="144" spans="1:5" s="68" customFormat="1" ht="15.95" customHeight="1">
      <c r="A144" s="83"/>
      <c r="B144" s="75" t="s">
        <v>1</v>
      </c>
      <c r="C144" s="695">
        <v>41</v>
      </c>
      <c r="D144" s="695">
        <v>872</v>
      </c>
      <c r="E144" s="751">
        <v>69</v>
      </c>
    </row>
    <row r="145" spans="1:5" s="68" customFormat="1" ht="15.95" customHeight="1">
      <c r="A145" s="83"/>
      <c r="B145" s="75" t="s">
        <v>2</v>
      </c>
      <c r="C145" s="695">
        <v>54</v>
      </c>
      <c r="D145" s="695">
        <v>1030</v>
      </c>
      <c r="E145" s="751">
        <v>109</v>
      </c>
    </row>
    <row r="146" spans="1:5" s="68" customFormat="1" ht="15.95" customHeight="1">
      <c r="A146" s="83"/>
      <c r="B146" s="75" t="s">
        <v>3</v>
      </c>
      <c r="C146" s="695">
        <v>30</v>
      </c>
      <c r="D146" s="695">
        <v>614</v>
      </c>
      <c r="E146" s="751">
        <v>105</v>
      </c>
    </row>
    <row r="147" spans="1:5" s="68" customFormat="1" ht="15.95" customHeight="1">
      <c r="A147" s="83"/>
      <c r="B147" s="75" t="s">
        <v>4</v>
      </c>
      <c r="C147" s="695">
        <v>46</v>
      </c>
      <c r="D147" s="695">
        <v>963</v>
      </c>
      <c r="E147" s="751">
        <v>140</v>
      </c>
    </row>
    <row r="148" spans="1:5" s="68" customFormat="1" ht="15.95" customHeight="1">
      <c r="A148" s="83"/>
      <c r="B148" s="75" t="s">
        <v>5</v>
      </c>
      <c r="C148" s="695">
        <v>58</v>
      </c>
      <c r="D148" s="695">
        <v>1337</v>
      </c>
      <c r="E148" s="751">
        <v>162</v>
      </c>
    </row>
    <row r="149" spans="1:5" s="68" customFormat="1" ht="15.95" customHeight="1">
      <c r="A149" s="84"/>
      <c r="B149" s="80" t="s">
        <v>6</v>
      </c>
      <c r="C149" s="627">
        <v>34</v>
      </c>
      <c r="D149" s="627">
        <v>726</v>
      </c>
      <c r="E149" s="752">
        <v>80</v>
      </c>
    </row>
    <row r="150" spans="1:5" s="74" customFormat="1" ht="16.5" customHeight="1">
      <c r="A150" s="86" t="s">
        <v>7</v>
      </c>
      <c r="B150" s="910" t="s">
        <v>963</v>
      </c>
      <c r="C150" s="628">
        <f>SUM(C151:C157)</f>
        <v>203</v>
      </c>
      <c r="D150" s="628">
        <f>SUM(D151:D157)</f>
        <v>3984</v>
      </c>
      <c r="E150" s="755">
        <f>SUM(E151:E157)</f>
        <v>518</v>
      </c>
    </row>
    <row r="151" spans="1:5" s="68" customFormat="1" ht="15.95" customHeight="1">
      <c r="A151" s="83"/>
      <c r="B151" s="75" t="s">
        <v>8</v>
      </c>
      <c r="C151" s="695">
        <v>23</v>
      </c>
      <c r="D151" s="695">
        <v>405</v>
      </c>
      <c r="E151" s="751">
        <v>52</v>
      </c>
    </row>
    <row r="152" spans="1:5" s="68" customFormat="1" ht="15.95" customHeight="1">
      <c r="A152" s="83"/>
      <c r="B152" s="75" t="s">
        <v>9</v>
      </c>
      <c r="C152" s="695">
        <v>35</v>
      </c>
      <c r="D152" s="695">
        <v>754</v>
      </c>
      <c r="E152" s="751">
        <v>105</v>
      </c>
    </row>
    <row r="153" spans="1:5" s="68" customFormat="1" ht="15.95" customHeight="1">
      <c r="A153" s="83"/>
      <c r="B153" s="75" t="s">
        <v>10</v>
      </c>
      <c r="C153" s="695">
        <v>40</v>
      </c>
      <c r="D153" s="695">
        <v>846</v>
      </c>
      <c r="E153" s="751">
        <v>100</v>
      </c>
    </row>
    <row r="154" spans="1:5" s="68" customFormat="1" ht="15.95" customHeight="1">
      <c r="A154" s="83"/>
      <c r="B154" s="75" t="s">
        <v>11</v>
      </c>
      <c r="C154" s="695">
        <v>33</v>
      </c>
      <c r="D154" s="695">
        <v>674</v>
      </c>
      <c r="E154" s="751">
        <v>80</v>
      </c>
    </row>
    <row r="155" spans="1:5" s="68" customFormat="1" ht="15.95" customHeight="1">
      <c r="A155" s="83"/>
      <c r="B155" s="75" t="s">
        <v>12</v>
      </c>
      <c r="C155" s="695">
        <v>38</v>
      </c>
      <c r="D155" s="695">
        <v>712</v>
      </c>
      <c r="E155" s="751">
        <v>67</v>
      </c>
    </row>
    <row r="156" spans="1:5" s="68" customFormat="1" ht="15.95" customHeight="1">
      <c r="A156" s="83"/>
      <c r="B156" s="75" t="s">
        <v>13</v>
      </c>
      <c r="C156" s="695">
        <v>18</v>
      </c>
      <c r="D156" s="695">
        <v>342</v>
      </c>
      <c r="E156" s="751">
        <v>70</v>
      </c>
    </row>
    <row r="157" spans="1:5" s="68" customFormat="1" ht="15.95" customHeight="1">
      <c r="A157" s="84"/>
      <c r="B157" s="80" t="s">
        <v>14</v>
      </c>
      <c r="C157" s="627">
        <v>16</v>
      </c>
      <c r="D157" s="627">
        <v>251</v>
      </c>
      <c r="E157" s="752">
        <v>44</v>
      </c>
    </row>
    <row r="158" spans="1:5" s="74" customFormat="1" ht="15.95" customHeight="1">
      <c r="A158" s="82" t="s">
        <v>15</v>
      </c>
      <c r="B158" s="910" t="s">
        <v>895</v>
      </c>
      <c r="C158" s="626">
        <f>SUM(C159:C167)</f>
        <v>555</v>
      </c>
      <c r="D158" s="626">
        <f>SUM(D159:D167)</f>
        <v>12873</v>
      </c>
      <c r="E158" s="753">
        <f>SUM(E159:E167)</f>
        <v>1553</v>
      </c>
    </row>
    <row r="159" spans="1:5" s="68" customFormat="1" ht="15.95" customHeight="1">
      <c r="A159" s="83"/>
      <c r="B159" s="75" t="s">
        <v>15</v>
      </c>
      <c r="C159" s="695">
        <v>66</v>
      </c>
      <c r="D159" s="695">
        <v>1516</v>
      </c>
      <c r="E159" s="751">
        <v>145</v>
      </c>
    </row>
    <row r="160" spans="1:5" s="68" customFormat="1" ht="15.95" customHeight="1">
      <c r="A160" s="83"/>
      <c r="B160" s="75" t="s">
        <v>16</v>
      </c>
      <c r="C160" s="695">
        <v>57</v>
      </c>
      <c r="D160" s="695">
        <v>1396</v>
      </c>
      <c r="E160" s="751">
        <v>151</v>
      </c>
    </row>
    <row r="161" spans="1:5" s="68" customFormat="1" ht="15.95" customHeight="1">
      <c r="A161" s="83"/>
      <c r="B161" s="75" t="s">
        <v>17</v>
      </c>
      <c r="C161" s="695">
        <v>29</v>
      </c>
      <c r="D161" s="695">
        <v>607</v>
      </c>
      <c r="E161" s="751">
        <v>84</v>
      </c>
    </row>
    <row r="162" spans="1:5" s="68" customFormat="1" ht="15.95" customHeight="1">
      <c r="A162" s="83"/>
      <c r="B162" s="75" t="s">
        <v>18</v>
      </c>
      <c r="C162" s="695">
        <v>74</v>
      </c>
      <c r="D162" s="695">
        <v>1670</v>
      </c>
      <c r="E162" s="751">
        <v>153</v>
      </c>
    </row>
    <row r="163" spans="1:5" s="68" customFormat="1" ht="15.95" customHeight="1">
      <c r="A163" s="83"/>
      <c r="B163" s="75" t="s">
        <v>19</v>
      </c>
      <c r="C163" s="695">
        <v>163</v>
      </c>
      <c r="D163" s="695">
        <v>4152</v>
      </c>
      <c r="E163" s="751">
        <v>615</v>
      </c>
    </row>
    <row r="164" spans="1:5" s="68" customFormat="1" ht="15.95" customHeight="1">
      <c r="A164" s="83"/>
      <c r="B164" s="75" t="s">
        <v>20</v>
      </c>
      <c r="C164" s="695">
        <v>42</v>
      </c>
      <c r="D164" s="695">
        <v>755</v>
      </c>
      <c r="E164" s="751">
        <v>71</v>
      </c>
    </row>
    <row r="165" spans="1:5" s="68" customFormat="1" ht="15.95" customHeight="1">
      <c r="A165" s="83"/>
      <c r="B165" s="75" t="s">
        <v>21</v>
      </c>
      <c r="C165" s="695">
        <v>16</v>
      </c>
      <c r="D165" s="695">
        <v>342</v>
      </c>
      <c r="E165" s="751">
        <v>47</v>
      </c>
    </row>
    <row r="166" spans="1:5" s="68" customFormat="1" ht="15.95" customHeight="1">
      <c r="A166" s="83"/>
      <c r="B166" s="75" t="s">
        <v>22</v>
      </c>
      <c r="C166" s="695">
        <v>57</v>
      </c>
      <c r="D166" s="695">
        <v>1308</v>
      </c>
      <c r="E166" s="751">
        <v>140</v>
      </c>
    </row>
    <row r="167" spans="1:5" s="68" customFormat="1" ht="15.95" customHeight="1">
      <c r="A167" s="84"/>
      <c r="B167" s="80" t="s">
        <v>23</v>
      </c>
      <c r="C167" s="627">
        <v>51</v>
      </c>
      <c r="D167" s="627">
        <v>1127</v>
      </c>
      <c r="E167" s="752">
        <v>147</v>
      </c>
    </row>
    <row r="168" spans="1:5" s="74" customFormat="1" ht="16.5" customHeight="1">
      <c r="A168" s="86" t="s">
        <v>24</v>
      </c>
      <c r="B168" s="910" t="s">
        <v>941</v>
      </c>
      <c r="C168" s="73">
        <f>SUM(C169:C174)</f>
        <v>294</v>
      </c>
      <c r="D168" s="73">
        <f>SUM(D169:D174)</f>
        <v>5834</v>
      </c>
      <c r="E168" s="750">
        <f>SUM(E169:E174)</f>
        <v>672</v>
      </c>
    </row>
    <row r="169" spans="1:5" s="68" customFormat="1" ht="15.95" customHeight="1">
      <c r="A169" s="83"/>
      <c r="B169" s="75" t="s">
        <v>25</v>
      </c>
      <c r="C169" s="695">
        <v>43</v>
      </c>
      <c r="D169" s="695">
        <v>765</v>
      </c>
      <c r="E169" s="751">
        <v>120</v>
      </c>
    </row>
    <row r="170" spans="1:5" s="68" customFormat="1" ht="15.95" customHeight="1">
      <c r="A170" s="83"/>
      <c r="B170" s="75" t="s">
        <v>26</v>
      </c>
      <c r="C170" s="695">
        <v>38</v>
      </c>
      <c r="D170" s="695">
        <v>772</v>
      </c>
      <c r="E170" s="751">
        <v>70</v>
      </c>
    </row>
    <row r="171" spans="1:5" s="68" customFormat="1" ht="15.95" customHeight="1">
      <c r="A171" s="83"/>
      <c r="B171" s="75" t="s">
        <v>27</v>
      </c>
      <c r="C171" s="695">
        <v>71</v>
      </c>
      <c r="D171" s="695">
        <v>1428</v>
      </c>
      <c r="E171" s="751">
        <v>151</v>
      </c>
    </row>
    <row r="172" spans="1:5" s="68" customFormat="1" ht="15.95" customHeight="1">
      <c r="A172" s="83"/>
      <c r="B172" s="75" t="s">
        <v>28</v>
      </c>
      <c r="C172" s="695">
        <v>35</v>
      </c>
      <c r="D172" s="695">
        <v>699</v>
      </c>
      <c r="E172" s="751">
        <v>70</v>
      </c>
    </row>
    <row r="173" spans="1:5" s="68" customFormat="1" ht="15.95" customHeight="1">
      <c r="A173" s="83"/>
      <c r="B173" s="75" t="s">
        <v>29</v>
      </c>
      <c r="C173" s="695">
        <v>66</v>
      </c>
      <c r="D173" s="695">
        <v>1348</v>
      </c>
      <c r="E173" s="751">
        <v>169</v>
      </c>
    </row>
    <row r="174" spans="1:5" s="68" customFormat="1" ht="15.95" customHeight="1">
      <c r="A174" s="84"/>
      <c r="B174" s="80" t="s">
        <v>30</v>
      </c>
      <c r="C174" s="627">
        <v>41</v>
      </c>
      <c r="D174" s="627">
        <v>822</v>
      </c>
      <c r="E174" s="752">
        <v>92</v>
      </c>
    </row>
    <row r="175" spans="1:5" s="74" customFormat="1" ht="15.95" customHeight="1">
      <c r="A175" s="86" t="s">
        <v>31</v>
      </c>
      <c r="B175" s="910" t="s">
        <v>871</v>
      </c>
      <c r="C175" s="73">
        <f>SUM(C176:C186)</f>
        <v>541</v>
      </c>
      <c r="D175" s="73">
        <f>SUM(D176:D186)</f>
        <v>12183</v>
      </c>
      <c r="E175" s="750">
        <f>SUM(E176:E186)</f>
        <v>1497</v>
      </c>
    </row>
    <row r="176" spans="1:5" s="68" customFormat="1" ht="15.95" customHeight="1">
      <c r="A176" s="83"/>
      <c r="B176" s="75" t="s">
        <v>32</v>
      </c>
      <c r="C176" s="695">
        <v>24</v>
      </c>
      <c r="D176" s="695">
        <v>511</v>
      </c>
      <c r="E176" s="751">
        <v>73</v>
      </c>
    </row>
    <row r="177" spans="1:5" s="68" customFormat="1" ht="15.95" customHeight="1">
      <c r="A177" s="83"/>
      <c r="B177" s="75" t="s">
        <v>33</v>
      </c>
      <c r="C177" s="695">
        <v>22</v>
      </c>
      <c r="D177" s="695">
        <v>426</v>
      </c>
      <c r="E177" s="751">
        <v>36</v>
      </c>
    </row>
    <row r="178" spans="1:5" s="68" customFormat="1" ht="15.95" customHeight="1">
      <c r="A178" s="83"/>
      <c r="B178" s="75" t="s">
        <v>34</v>
      </c>
      <c r="C178" s="695">
        <v>61</v>
      </c>
      <c r="D178" s="695">
        <v>1329</v>
      </c>
      <c r="E178" s="751">
        <v>218</v>
      </c>
    </row>
    <row r="179" spans="1:5" s="68" customFormat="1" ht="15.95" customHeight="1">
      <c r="A179" s="83"/>
      <c r="B179" s="75" t="s">
        <v>35</v>
      </c>
      <c r="C179" s="695">
        <v>39</v>
      </c>
      <c r="D179" s="695">
        <v>876</v>
      </c>
      <c r="E179" s="751">
        <v>100</v>
      </c>
    </row>
    <row r="180" spans="1:5" s="68" customFormat="1" ht="15.95" customHeight="1">
      <c r="A180" s="83"/>
      <c r="B180" s="75" t="s">
        <v>36</v>
      </c>
      <c r="C180" s="695">
        <v>28</v>
      </c>
      <c r="D180" s="695">
        <v>630</v>
      </c>
      <c r="E180" s="751">
        <v>74</v>
      </c>
    </row>
    <row r="181" spans="1:5" s="68" customFormat="1" ht="15.95" customHeight="1">
      <c r="A181" s="83"/>
      <c r="B181" s="75" t="s">
        <v>37</v>
      </c>
      <c r="C181" s="695">
        <v>22</v>
      </c>
      <c r="D181" s="695">
        <v>443</v>
      </c>
      <c r="E181" s="751">
        <v>60</v>
      </c>
    </row>
    <row r="182" spans="1:5" s="68" customFormat="1" ht="15.95" customHeight="1">
      <c r="A182" s="83"/>
      <c r="B182" s="75" t="s">
        <v>38</v>
      </c>
      <c r="C182" s="695">
        <v>12</v>
      </c>
      <c r="D182" s="695">
        <v>220</v>
      </c>
      <c r="E182" s="751">
        <v>18</v>
      </c>
    </row>
    <row r="183" spans="1:5" s="68" customFormat="1" ht="15.95" customHeight="1">
      <c r="A183" s="83"/>
      <c r="B183" s="75" t="s">
        <v>39</v>
      </c>
      <c r="C183" s="695">
        <v>28</v>
      </c>
      <c r="D183" s="695">
        <v>694</v>
      </c>
      <c r="E183" s="751">
        <v>79</v>
      </c>
    </row>
    <row r="184" spans="1:5" s="68" customFormat="1" ht="15.95" customHeight="1">
      <c r="A184" s="83"/>
      <c r="B184" s="75" t="s">
        <v>40</v>
      </c>
      <c r="C184" s="695">
        <v>138</v>
      </c>
      <c r="D184" s="695">
        <v>3195</v>
      </c>
      <c r="E184" s="751">
        <v>521</v>
      </c>
    </row>
    <row r="185" spans="1:5" s="68" customFormat="1" ht="15.95" customHeight="1">
      <c r="A185" s="83"/>
      <c r="B185" s="75" t="s">
        <v>41</v>
      </c>
      <c r="C185" s="695">
        <v>98</v>
      </c>
      <c r="D185" s="695">
        <v>2329</v>
      </c>
      <c r="E185" s="751">
        <v>318</v>
      </c>
    </row>
    <row r="186" spans="1:5" s="68" customFormat="1" ht="15.95" customHeight="1">
      <c r="A186" s="84"/>
      <c r="B186" s="80" t="s">
        <v>42</v>
      </c>
      <c r="C186" s="627">
        <v>69</v>
      </c>
      <c r="D186" s="627">
        <v>1530</v>
      </c>
      <c r="E186" s="752">
        <v>0</v>
      </c>
    </row>
    <row r="187" spans="1:5" s="74" customFormat="1" ht="15.95" customHeight="1">
      <c r="A187" s="86" t="s">
        <v>43</v>
      </c>
      <c r="B187" s="910" t="s">
        <v>44</v>
      </c>
      <c r="C187" s="73">
        <f>SUM(C188:C203)</f>
        <v>512</v>
      </c>
      <c r="D187" s="73">
        <f>SUM(D188:D203)</f>
        <v>11473</v>
      </c>
      <c r="E187" s="750">
        <f>SUM(E188:E203)</f>
        <v>1167</v>
      </c>
    </row>
    <row r="188" spans="1:5" s="68" customFormat="1" ht="15.95" customHeight="1">
      <c r="A188" s="83"/>
      <c r="B188" s="75" t="s">
        <v>45</v>
      </c>
      <c r="C188" s="695">
        <v>39</v>
      </c>
      <c r="D188" s="695">
        <v>1161</v>
      </c>
      <c r="E188" s="751">
        <v>155</v>
      </c>
    </row>
    <row r="189" spans="1:5" s="68" customFormat="1" ht="15.95" customHeight="1">
      <c r="A189" s="83"/>
      <c r="B189" s="75" t="s">
        <v>46</v>
      </c>
      <c r="C189" s="695">
        <v>36</v>
      </c>
      <c r="D189" s="695">
        <v>778</v>
      </c>
      <c r="E189" s="751">
        <v>51</v>
      </c>
    </row>
    <row r="190" spans="1:5" s="68" customFormat="1" ht="15.95" customHeight="1">
      <c r="A190" s="83"/>
      <c r="B190" s="75" t="s">
        <v>47</v>
      </c>
      <c r="C190" s="695">
        <v>58</v>
      </c>
      <c r="D190" s="695">
        <v>1368</v>
      </c>
      <c r="E190" s="751">
        <v>147</v>
      </c>
    </row>
    <row r="191" spans="1:5" s="68" customFormat="1" ht="15.95" customHeight="1">
      <c r="A191" s="83"/>
      <c r="B191" s="75" t="s">
        <v>48</v>
      </c>
      <c r="C191" s="695">
        <v>17</v>
      </c>
      <c r="D191" s="695">
        <v>350</v>
      </c>
      <c r="E191" s="751">
        <v>52</v>
      </c>
    </row>
    <row r="192" spans="1:5" s="68" customFormat="1" ht="15.95" customHeight="1">
      <c r="A192" s="83"/>
      <c r="B192" s="75" t="s">
        <v>49</v>
      </c>
      <c r="C192" s="695">
        <v>44</v>
      </c>
      <c r="D192" s="695">
        <v>893</v>
      </c>
      <c r="E192" s="751">
        <v>83</v>
      </c>
    </row>
    <row r="193" spans="1:5" s="68" customFormat="1" ht="15.95" customHeight="1">
      <c r="A193" s="83"/>
      <c r="B193" s="75" t="s">
        <v>50</v>
      </c>
      <c r="C193" s="695">
        <v>22</v>
      </c>
      <c r="D193" s="695">
        <v>447</v>
      </c>
      <c r="E193" s="751">
        <v>55</v>
      </c>
    </row>
    <row r="194" spans="1:5" s="68" customFormat="1" ht="15.95" customHeight="1">
      <c r="A194" s="83"/>
      <c r="B194" s="75" t="s">
        <v>51</v>
      </c>
      <c r="C194" s="695">
        <v>10</v>
      </c>
      <c r="D194" s="695">
        <v>212</v>
      </c>
      <c r="E194" s="751">
        <v>22</v>
      </c>
    </row>
    <row r="195" spans="1:5" s="68" customFormat="1" ht="15.95" customHeight="1">
      <c r="A195" s="83"/>
      <c r="B195" s="75" t="s">
        <v>52</v>
      </c>
      <c r="C195" s="695">
        <v>24</v>
      </c>
      <c r="D195" s="695">
        <v>523</v>
      </c>
      <c r="E195" s="751">
        <v>60</v>
      </c>
    </row>
    <row r="196" spans="1:5" s="68" customFormat="1" ht="15.95" customHeight="1">
      <c r="A196" s="83"/>
      <c r="B196" s="75" t="s">
        <v>53</v>
      </c>
      <c r="C196" s="695">
        <v>11</v>
      </c>
      <c r="D196" s="695">
        <v>193</v>
      </c>
      <c r="E196" s="751">
        <v>21</v>
      </c>
    </row>
    <row r="197" spans="1:5" s="68" customFormat="1" ht="15.95" customHeight="1">
      <c r="A197" s="83"/>
      <c r="B197" s="75" t="s">
        <v>54</v>
      </c>
      <c r="C197" s="695">
        <v>11</v>
      </c>
      <c r="D197" s="695">
        <v>180</v>
      </c>
      <c r="E197" s="751">
        <v>26</v>
      </c>
    </row>
    <row r="198" spans="1:5" s="68" customFormat="1" ht="15.95" customHeight="1">
      <c r="A198" s="83"/>
      <c r="B198" s="75" t="s">
        <v>55</v>
      </c>
      <c r="C198" s="695">
        <v>52</v>
      </c>
      <c r="D198" s="695">
        <v>1242</v>
      </c>
      <c r="E198" s="751">
        <v>99</v>
      </c>
    </row>
    <row r="199" spans="1:5" s="68" customFormat="1" ht="15.95" customHeight="1">
      <c r="A199" s="83"/>
      <c r="B199" s="75" t="s">
        <v>56</v>
      </c>
      <c r="C199" s="695">
        <v>22</v>
      </c>
      <c r="D199" s="695">
        <v>443</v>
      </c>
      <c r="E199" s="751">
        <v>74</v>
      </c>
    </row>
    <row r="200" spans="1:5" s="68" customFormat="1" ht="15.95" customHeight="1">
      <c r="A200" s="83"/>
      <c r="B200" s="75" t="s">
        <v>57</v>
      </c>
      <c r="C200" s="695">
        <v>21</v>
      </c>
      <c r="D200" s="695">
        <v>422</v>
      </c>
      <c r="E200" s="751">
        <v>65</v>
      </c>
    </row>
    <row r="201" spans="1:5" s="68" customFormat="1" ht="15.95" customHeight="1">
      <c r="A201" s="83"/>
      <c r="B201" s="75" t="s">
        <v>58</v>
      </c>
      <c r="C201" s="695">
        <v>45</v>
      </c>
      <c r="D201" s="695">
        <v>1065</v>
      </c>
      <c r="E201" s="751">
        <v>150</v>
      </c>
    </row>
    <row r="202" spans="1:5" s="68" customFormat="1" ht="15.95" customHeight="1">
      <c r="A202" s="83"/>
      <c r="B202" s="75" t="s">
        <v>59</v>
      </c>
      <c r="C202" s="695">
        <v>34</v>
      </c>
      <c r="D202" s="695">
        <v>748</v>
      </c>
      <c r="E202" s="751">
        <v>107</v>
      </c>
    </row>
    <row r="203" spans="1:5" s="68" customFormat="1" ht="15.95" customHeight="1">
      <c r="A203" s="84"/>
      <c r="B203" s="80" t="s">
        <v>60</v>
      </c>
      <c r="C203" s="627">
        <v>66</v>
      </c>
      <c r="D203" s="627">
        <v>1448</v>
      </c>
      <c r="E203" s="752">
        <v>0</v>
      </c>
    </row>
    <row r="204" spans="1:5" s="74" customFormat="1" ht="15.95" customHeight="1">
      <c r="A204" s="82" t="s">
        <v>61</v>
      </c>
      <c r="B204" s="910" t="s">
        <v>932</v>
      </c>
      <c r="C204" s="626">
        <f>SUM(C205:C212)</f>
        <v>402</v>
      </c>
      <c r="D204" s="626">
        <f>SUM(D205:D212)</f>
        <v>8835</v>
      </c>
      <c r="E204" s="753">
        <f>SUM(E205:E212)</f>
        <v>1115</v>
      </c>
    </row>
    <row r="205" spans="1:5" s="68" customFormat="1" ht="15.95" customHeight="1">
      <c r="A205" s="83"/>
      <c r="B205" s="75" t="s">
        <v>62</v>
      </c>
      <c r="C205" s="695">
        <v>74</v>
      </c>
      <c r="D205" s="695">
        <v>1670</v>
      </c>
      <c r="E205" s="751">
        <v>222</v>
      </c>
    </row>
    <row r="206" spans="1:5" s="68" customFormat="1" ht="15.95" customHeight="1">
      <c r="A206" s="83"/>
      <c r="B206" s="75" t="s">
        <v>63</v>
      </c>
      <c r="C206" s="695">
        <v>31</v>
      </c>
      <c r="D206" s="695">
        <v>636</v>
      </c>
      <c r="E206" s="751">
        <v>83</v>
      </c>
    </row>
    <row r="207" spans="1:5" s="68" customFormat="1" ht="15.95" customHeight="1">
      <c r="A207" s="83"/>
      <c r="B207" s="75" t="s">
        <v>64</v>
      </c>
      <c r="C207" s="695">
        <v>32</v>
      </c>
      <c r="D207" s="695">
        <v>662</v>
      </c>
      <c r="E207" s="751">
        <v>85</v>
      </c>
    </row>
    <row r="208" spans="1:5" s="68" customFormat="1" ht="15.95" customHeight="1">
      <c r="A208" s="83"/>
      <c r="B208" s="75" t="s">
        <v>65</v>
      </c>
      <c r="C208" s="695">
        <v>32</v>
      </c>
      <c r="D208" s="695">
        <v>743</v>
      </c>
      <c r="E208" s="751">
        <v>116</v>
      </c>
    </row>
    <row r="209" spans="1:5" s="68" customFormat="1" ht="15.95" customHeight="1">
      <c r="A209" s="83"/>
      <c r="B209" s="75" t="s">
        <v>66</v>
      </c>
      <c r="C209" s="695">
        <v>17</v>
      </c>
      <c r="D209" s="695">
        <v>367</v>
      </c>
      <c r="E209" s="751">
        <v>41</v>
      </c>
    </row>
    <row r="210" spans="1:5" s="68" customFormat="1" ht="15.95" customHeight="1">
      <c r="A210" s="83"/>
      <c r="B210" s="75" t="s">
        <v>67</v>
      </c>
      <c r="C210" s="695">
        <v>95</v>
      </c>
      <c r="D210" s="695">
        <v>2039</v>
      </c>
      <c r="E210" s="751">
        <v>224</v>
      </c>
    </row>
    <row r="211" spans="1:5" s="68" customFormat="1" ht="15.95" customHeight="1">
      <c r="A211" s="83"/>
      <c r="B211" s="75" t="s">
        <v>68</v>
      </c>
      <c r="C211" s="695">
        <v>38</v>
      </c>
      <c r="D211" s="695">
        <v>889</v>
      </c>
      <c r="E211" s="751">
        <v>117</v>
      </c>
    </row>
    <row r="212" spans="1:5" s="68" customFormat="1" ht="15.95" customHeight="1">
      <c r="A212" s="84"/>
      <c r="B212" s="80" t="s">
        <v>69</v>
      </c>
      <c r="C212" s="627">
        <v>83</v>
      </c>
      <c r="D212" s="627">
        <v>1829</v>
      </c>
      <c r="E212" s="752">
        <v>227</v>
      </c>
    </row>
    <row r="213" spans="1:5" s="74" customFormat="1" ht="15.95" customHeight="1">
      <c r="A213" s="86" t="s">
        <v>70</v>
      </c>
      <c r="B213" s="910" t="s">
        <v>71</v>
      </c>
      <c r="C213" s="73">
        <f>SUM(C214:C226)</f>
        <v>474</v>
      </c>
      <c r="D213" s="73">
        <f>SUM(D214:D226)</f>
        <v>10185</v>
      </c>
      <c r="E213" s="750">
        <f>SUM(E214:E226)</f>
        <v>1283</v>
      </c>
    </row>
    <row r="214" spans="1:5" s="68" customFormat="1" ht="15.95" customHeight="1">
      <c r="A214" s="83"/>
      <c r="B214" s="75" t="s">
        <v>72</v>
      </c>
      <c r="C214" s="695">
        <v>23</v>
      </c>
      <c r="D214" s="695">
        <v>482</v>
      </c>
      <c r="E214" s="751">
        <v>66</v>
      </c>
    </row>
    <row r="215" spans="1:5" s="68" customFormat="1" ht="15.95" customHeight="1">
      <c r="A215" s="83"/>
      <c r="B215" s="75" t="s">
        <v>73</v>
      </c>
      <c r="C215" s="695">
        <v>22</v>
      </c>
      <c r="D215" s="695">
        <v>407</v>
      </c>
      <c r="E215" s="751">
        <v>55</v>
      </c>
    </row>
    <row r="216" spans="1:5" s="68" customFormat="1" ht="15.95" customHeight="1">
      <c r="A216" s="83"/>
      <c r="B216" s="75" t="s">
        <v>74</v>
      </c>
      <c r="C216" s="695">
        <v>19</v>
      </c>
      <c r="D216" s="695">
        <v>366</v>
      </c>
      <c r="E216" s="751">
        <v>54</v>
      </c>
    </row>
    <row r="217" spans="1:5" s="68" customFormat="1" ht="15.95" customHeight="1">
      <c r="A217" s="83"/>
      <c r="B217" s="75" t="s">
        <v>75</v>
      </c>
      <c r="C217" s="695">
        <v>35</v>
      </c>
      <c r="D217" s="695">
        <v>665</v>
      </c>
      <c r="E217" s="751">
        <v>48</v>
      </c>
    </row>
    <row r="218" spans="1:5" s="68" customFormat="1" ht="15.95" customHeight="1">
      <c r="A218" s="83"/>
      <c r="B218" s="75" t="s">
        <v>76</v>
      </c>
      <c r="C218" s="695">
        <v>12</v>
      </c>
      <c r="D218" s="695">
        <v>214</v>
      </c>
      <c r="E218" s="751">
        <v>25</v>
      </c>
    </row>
    <row r="219" spans="1:5" s="68" customFormat="1" ht="15.95" customHeight="1">
      <c r="A219" s="83"/>
      <c r="B219" s="75" t="s">
        <v>70</v>
      </c>
      <c r="C219" s="695">
        <v>112</v>
      </c>
      <c r="D219" s="695">
        <v>2707</v>
      </c>
      <c r="E219" s="751">
        <v>382</v>
      </c>
    </row>
    <row r="220" spans="1:5" s="68" customFormat="1" ht="15.95" customHeight="1">
      <c r="A220" s="83"/>
      <c r="B220" s="75" t="s">
        <v>77</v>
      </c>
      <c r="C220" s="695">
        <v>25</v>
      </c>
      <c r="D220" s="695">
        <v>427</v>
      </c>
      <c r="E220" s="751">
        <v>37</v>
      </c>
    </row>
    <row r="221" spans="1:5" s="68" customFormat="1" ht="15.95" customHeight="1">
      <c r="A221" s="83"/>
      <c r="B221" s="75" t="s">
        <v>78</v>
      </c>
      <c r="C221" s="695">
        <v>42</v>
      </c>
      <c r="D221" s="695">
        <v>918</v>
      </c>
      <c r="E221" s="751">
        <v>140</v>
      </c>
    </row>
    <row r="222" spans="1:5" s="68" customFormat="1" ht="15.95" customHeight="1">
      <c r="A222" s="83"/>
      <c r="B222" s="75" t="s">
        <v>79</v>
      </c>
      <c r="C222" s="695">
        <v>30</v>
      </c>
      <c r="D222" s="695">
        <v>730</v>
      </c>
      <c r="E222" s="751">
        <v>93</v>
      </c>
    </row>
    <row r="223" spans="1:5" s="68" customFormat="1" ht="15.95" customHeight="1">
      <c r="A223" s="83"/>
      <c r="B223" s="75" t="s">
        <v>80</v>
      </c>
      <c r="C223" s="695">
        <v>33</v>
      </c>
      <c r="D223" s="695">
        <v>686</v>
      </c>
      <c r="E223" s="751">
        <v>65</v>
      </c>
    </row>
    <row r="224" spans="1:5" s="68" customFormat="1" ht="15.95" customHeight="1">
      <c r="A224" s="83"/>
      <c r="B224" s="75" t="s">
        <v>81</v>
      </c>
      <c r="C224" s="695">
        <v>21</v>
      </c>
      <c r="D224" s="695">
        <v>456</v>
      </c>
      <c r="E224" s="751">
        <v>78</v>
      </c>
    </row>
    <row r="225" spans="1:5" s="68" customFormat="1" ht="15.95" customHeight="1">
      <c r="A225" s="83"/>
      <c r="B225" s="75" t="s">
        <v>82</v>
      </c>
      <c r="C225" s="695">
        <v>19</v>
      </c>
      <c r="D225" s="695">
        <v>376</v>
      </c>
      <c r="E225" s="751">
        <v>41</v>
      </c>
    </row>
    <row r="226" spans="1:5" s="68" customFormat="1" ht="15.95" customHeight="1">
      <c r="A226" s="84"/>
      <c r="B226" s="80" t="s">
        <v>83</v>
      </c>
      <c r="C226" s="627">
        <v>81</v>
      </c>
      <c r="D226" s="627">
        <v>1751</v>
      </c>
      <c r="E226" s="752">
        <v>199</v>
      </c>
    </row>
    <row r="227" spans="1:5" s="74" customFormat="1" ht="15.95" customHeight="1">
      <c r="A227" s="86" t="s">
        <v>84</v>
      </c>
      <c r="B227" s="910" t="s">
        <v>85</v>
      </c>
      <c r="C227" s="73">
        <f>SUM(C228:C247)</f>
        <v>737</v>
      </c>
      <c r="D227" s="73">
        <f>SUM(D228:D247)</f>
        <v>15848</v>
      </c>
      <c r="E227" s="750">
        <f>SUM(E228:E247)</f>
        <v>1670</v>
      </c>
    </row>
    <row r="228" spans="1:5" s="68" customFormat="1" ht="15.95" customHeight="1">
      <c r="A228" s="83"/>
      <c r="B228" s="75" t="s">
        <v>86</v>
      </c>
      <c r="C228" s="695">
        <v>47</v>
      </c>
      <c r="D228" s="695">
        <v>998</v>
      </c>
      <c r="E228" s="751">
        <v>80</v>
      </c>
    </row>
    <row r="229" spans="1:5" s="68" customFormat="1" ht="15.95" customHeight="1">
      <c r="A229" s="83"/>
      <c r="B229" s="75" t="s">
        <v>87</v>
      </c>
      <c r="C229" s="695">
        <v>45</v>
      </c>
      <c r="D229" s="695">
        <v>1010</v>
      </c>
      <c r="E229" s="751">
        <v>74</v>
      </c>
    </row>
    <row r="230" spans="1:5" s="68" customFormat="1" ht="15.95" customHeight="1">
      <c r="A230" s="83"/>
      <c r="B230" s="75" t="s">
        <v>88</v>
      </c>
      <c r="C230" s="695">
        <v>43</v>
      </c>
      <c r="D230" s="695">
        <v>855</v>
      </c>
      <c r="E230" s="751">
        <v>72</v>
      </c>
    </row>
    <row r="231" spans="1:5" s="68" customFormat="1" ht="15.95" customHeight="1">
      <c r="A231" s="83"/>
      <c r="B231" s="75" t="s">
        <v>89</v>
      </c>
      <c r="C231" s="695">
        <v>35</v>
      </c>
      <c r="D231" s="695">
        <v>839</v>
      </c>
      <c r="E231" s="751">
        <v>100</v>
      </c>
    </row>
    <row r="232" spans="1:5" s="68" customFormat="1" ht="15.95" customHeight="1">
      <c r="A232" s="83"/>
      <c r="B232" s="75" t="s">
        <v>90</v>
      </c>
      <c r="C232" s="695">
        <v>44</v>
      </c>
      <c r="D232" s="695">
        <v>1074</v>
      </c>
      <c r="E232" s="751">
        <v>113</v>
      </c>
    </row>
    <row r="233" spans="1:5" s="68" customFormat="1" ht="15.95" customHeight="1">
      <c r="A233" s="83"/>
      <c r="B233" s="75" t="s">
        <v>91</v>
      </c>
      <c r="C233" s="695">
        <v>38</v>
      </c>
      <c r="D233" s="695">
        <v>710</v>
      </c>
      <c r="E233" s="751">
        <v>72</v>
      </c>
    </row>
    <row r="234" spans="1:5" s="68" customFormat="1" ht="15.95" customHeight="1">
      <c r="A234" s="83"/>
      <c r="B234" s="75" t="s">
        <v>92</v>
      </c>
      <c r="C234" s="695">
        <v>43</v>
      </c>
      <c r="D234" s="695">
        <v>1071</v>
      </c>
      <c r="E234" s="751">
        <v>77</v>
      </c>
    </row>
    <row r="235" spans="1:5" s="68" customFormat="1" ht="15.95" customHeight="1">
      <c r="A235" s="83"/>
      <c r="B235" s="75" t="s">
        <v>93</v>
      </c>
      <c r="C235" s="695">
        <v>10</v>
      </c>
      <c r="D235" s="695">
        <v>110</v>
      </c>
      <c r="E235" s="751">
        <v>10</v>
      </c>
    </row>
    <row r="236" spans="1:5" s="68" customFormat="1" ht="15.95" customHeight="1">
      <c r="A236" s="83"/>
      <c r="B236" s="75" t="s">
        <v>94</v>
      </c>
      <c r="C236" s="695">
        <v>26</v>
      </c>
      <c r="D236" s="695">
        <v>596</v>
      </c>
      <c r="E236" s="751">
        <v>71</v>
      </c>
    </row>
    <row r="237" spans="1:5" s="68" customFormat="1" ht="15.95" customHeight="1">
      <c r="A237" s="83"/>
      <c r="B237" s="75" t="s">
        <v>95</v>
      </c>
      <c r="C237" s="695">
        <v>35</v>
      </c>
      <c r="D237" s="695">
        <v>758</v>
      </c>
      <c r="E237" s="751">
        <v>68</v>
      </c>
    </row>
    <row r="238" spans="1:5" s="68" customFormat="1" ht="15.95" customHeight="1">
      <c r="A238" s="83"/>
      <c r="B238" s="75" t="s">
        <v>96</v>
      </c>
      <c r="C238" s="695">
        <v>35</v>
      </c>
      <c r="D238" s="695">
        <v>779</v>
      </c>
      <c r="E238" s="751">
        <v>105</v>
      </c>
    </row>
    <row r="239" spans="1:5" s="68" customFormat="1" ht="15.95" customHeight="1">
      <c r="A239" s="83"/>
      <c r="B239" s="75" t="s">
        <v>97</v>
      </c>
      <c r="C239" s="695">
        <v>56</v>
      </c>
      <c r="D239" s="695">
        <v>1202</v>
      </c>
      <c r="E239" s="751">
        <v>82</v>
      </c>
    </row>
    <row r="240" spans="1:5" s="68" customFormat="1" ht="15.95" customHeight="1">
      <c r="A240" s="83"/>
      <c r="B240" s="75" t="s">
        <v>98</v>
      </c>
      <c r="C240" s="695">
        <v>10</v>
      </c>
      <c r="D240" s="695">
        <v>117</v>
      </c>
      <c r="E240" s="751">
        <v>22</v>
      </c>
    </row>
    <row r="241" spans="1:5" s="68" customFormat="1" ht="15.95" customHeight="1">
      <c r="A241" s="83"/>
      <c r="B241" s="75" t="s">
        <v>99</v>
      </c>
      <c r="C241" s="695">
        <v>9</v>
      </c>
      <c r="D241" s="695">
        <v>66</v>
      </c>
      <c r="E241" s="751">
        <v>7</v>
      </c>
    </row>
    <row r="242" spans="1:5" s="68" customFormat="1" ht="15.95" customHeight="1">
      <c r="A242" s="83"/>
      <c r="B242" s="75" t="s">
        <v>100</v>
      </c>
      <c r="C242" s="695">
        <v>10</v>
      </c>
      <c r="D242" s="695">
        <v>94</v>
      </c>
      <c r="E242" s="751">
        <v>3</v>
      </c>
    </row>
    <row r="243" spans="1:5" s="68" customFormat="1" ht="15.95" customHeight="1">
      <c r="A243" s="83"/>
      <c r="B243" s="75" t="s">
        <v>101</v>
      </c>
      <c r="C243" s="695">
        <v>74</v>
      </c>
      <c r="D243" s="695">
        <v>1666</v>
      </c>
      <c r="E243" s="751">
        <v>188</v>
      </c>
    </row>
    <row r="244" spans="1:5" s="68" customFormat="1" ht="15.95" customHeight="1">
      <c r="A244" s="83"/>
      <c r="B244" s="75" t="s">
        <v>102</v>
      </c>
      <c r="C244" s="695">
        <v>59</v>
      </c>
      <c r="D244" s="695">
        <v>1313</v>
      </c>
      <c r="E244" s="751">
        <v>140</v>
      </c>
    </row>
    <row r="245" spans="1:5" s="68" customFormat="1" ht="15.95" customHeight="1">
      <c r="A245" s="83"/>
      <c r="B245" s="75" t="s">
        <v>103</v>
      </c>
      <c r="C245" s="695">
        <v>13</v>
      </c>
      <c r="D245" s="695">
        <v>300</v>
      </c>
      <c r="E245" s="751">
        <v>22</v>
      </c>
    </row>
    <row r="246" spans="1:5" s="68" customFormat="1" ht="15.95" customHeight="1">
      <c r="A246" s="83"/>
      <c r="B246" s="75" t="s">
        <v>104</v>
      </c>
      <c r="C246" s="695">
        <v>11</v>
      </c>
      <c r="D246" s="695">
        <v>147</v>
      </c>
      <c r="E246" s="751">
        <v>11</v>
      </c>
    </row>
    <row r="247" spans="1:5" s="68" customFormat="1" ht="15.95" customHeight="1">
      <c r="A247" s="84"/>
      <c r="B247" s="80" t="s">
        <v>105</v>
      </c>
      <c r="C247" s="627">
        <v>94</v>
      </c>
      <c r="D247" s="627">
        <v>2143</v>
      </c>
      <c r="E247" s="752">
        <v>353</v>
      </c>
    </row>
    <row r="248" spans="1:5" s="74" customFormat="1" ht="15.95" customHeight="1">
      <c r="A248" s="82" t="s">
        <v>106</v>
      </c>
      <c r="B248" s="910" t="s">
        <v>941</v>
      </c>
      <c r="C248" s="626">
        <f>SUM(C249:C254)</f>
        <v>189</v>
      </c>
      <c r="D248" s="626">
        <f>SUM(D249:D254)</f>
        <v>4124</v>
      </c>
      <c r="E248" s="753">
        <f>SUM(E249:E254)</f>
        <v>498</v>
      </c>
    </row>
    <row r="249" spans="1:5" s="68" customFormat="1" ht="15.95" customHeight="1">
      <c r="A249" s="83"/>
      <c r="B249" s="75" t="s">
        <v>107</v>
      </c>
      <c r="C249" s="695">
        <v>15</v>
      </c>
      <c r="D249" s="695">
        <v>329</v>
      </c>
      <c r="E249" s="751">
        <v>33</v>
      </c>
    </row>
    <row r="250" spans="1:5" s="68" customFormat="1" ht="15.95" customHeight="1">
      <c r="A250" s="83"/>
      <c r="B250" s="75" t="s">
        <v>966</v>
      </c>
      <c r="C250" s="695">
        <v>23</v>
      </c>
      <c r="D250" s="695">
        <v>487</v>
      </c>
      <c r="E250" s="751">
        <v>59</v>
      </c>
    </row>
    <row r="251" spans="1:5" s="68" customFormat="1" ht="15.95" customHeight="1">
      <c r="A251" s="83"/>
      <c r="B251" s="75" t="s">
        <v>108</v>
      </c>
      <c r="C251" s="695">
        <v>47</v>
      </c>
      <c r="D251" s="695">
        <v>1054</v>
      </c>
      <c r="E251" s="751">
        <v>162</v>
      </c>
    </row>
    <row r="252" spans="1:5" s="68" customFormat="1" ht="15.95" customHeight="1">
      <c r="A252" s="83"/>
      <c r="B252" s="75" t="s">
        <v>109</v>
      </c>
      <c r="C252" s="695">
        <v>42</v>
      </c>
      <c r="D252" s="695">
        <v>996</v>
      </c>
      <c r="E252" s="751">
        <v>84</v>
      </c>
    </row>
    <row r="253" spans="1:5" s="68" customFormat="1" ht="15.95" customHeight="1">
      <c r="A253" s="83"/>
      <c r="B253" s="75" t="s">
        <v>110</v>
      </c>
      <c r="C253" s="695">
        <v>26</v>
      </c>
      <c r="D253" s="695">
        <v>604</v>
      </c>
      <c r="E253" s="751">
        <v>73</v>
      </c>
    </row>
    <row r="254" spans="1:5" s="68" customFormat="1" ht="15.95" customHeight="1">
      <c r="A254" s="84"/>
      <c r="B254" s="80" t="s">
        <v>111</v>
      </c>
      <c r="C254" s="627">
        <v>36</v>
      </c>
      <c r="D254" s="627">
        <v>654</v>
      </c>
      <c r="E254" s="752">
        <v>87</v>
      </c>
    </row>
    <row r="255" spans="1:5" s="74" customFormat="1" ht="15.95" customHeight="1">
      <c r="A255" s="72" t="s">
        <v>112</v>
      </c>
      <c r="B255" s="910" t="s">
        <v>113</v>
      </c>
      <c r="C255" s="73">
        <f>SUM(C256:C292)</f>
        <v>757</v>
      </c>
      <c r="D255" s="73">
        <f>SUM(D256:D292)</f>
        <v>15826</v>
      </c>
      <c r="E255" s="750">
        <f>SUM(E256:E292)</f>
        <v>1660</v>
      </c>
    </row>
    <row r="256" spans="1:5" s="68" customFormat="1" ht="15.95" customHeight="1">
      <c r="A256" s="76"/>
      <c r="B256" s="75" t="s">
        <v>114</v>
      </c>
      <c r="C256" s="695">
        <v>64</v>
      </c>
      <c r="D256" s="695">
        <v>1545</v>
      </c>
      <c r="E256" s="751">
        <v>185</v>
      </c>
    </row>
    <row r="257" spans="1:5" s="68" customFormat="1" ht="15.95" customHeight="1">
      <c r="A257" s="76"/>
      <c r="B257" s="75" t="s">
        <v>115</v>
      </c>
      <c r="C257" s="695">
        <v>26</v>
      </c>
      <c r="D257" s="695">
        <v>631</v>
      </c>
      <c r="E257" s="751">
        <v>68</v>
      </c>
    </row>
    <row r="258" spans="1:5" s="68" customFormat="1" ht="15.95" customHeight="1">
      <c r="A258" s="76"/>
      <c r="B258" s="75" t="s">
        <v>116</v>
      </c>
      <c r="C258" s="695">
        <v>12</v>
      </c>
      <c r="D258" s="695">
        <v>258</v>
      </c>
      <c r="E258" s="751">
        <v>35</v>
      </c>
    </row>
    <row r="259" spans="1:5" s="68" customFormat="1" ht="15.95" customHeight="1">
      <c r="A259" s="76"/>
      <c r="B259" s="75" t="s">
        <v>117</v>
      </c>
      <c r="C259" s="695">
        <v>9</v>
      </c>
      <c r="D259" s="695">
        <v>116</v>
      </c>
      <c r="E259" s="751">
        <v>21</v>
      </c>
    </row>
    <row r="260" spans="1:5" s="68" customFormat="1" ht="15.95" customHeight="1">
      <c r="A260" s="76"/>
      <c r="B260" s="75" t="s">
        <v>118</v>
      </c>
      <c r="C260" s="695">
        <v>90</v>
      </c>
      <c r="D260" s="695">
        <v>2203</v>
      </c>
      <c r="E260" s="751">
        <v>188</v>
      </c>
    </row>
    <row r="261" spans="1:5" s="68" customFormat="1" ht="15.95" customHeight="1">
      <c r="A261" s="76"/>
      <c r="B261" s="75" t="s">
        <v>119</v>
      </c>
      <c r="C261" s="695">
        <v>12</v>
      </c>
      <c r="D261" s="695">
        <v>263</v>
      </c>
      <c r="E261" s="751">
        <v>26</v>
      </c>
    </row>
    <row r="262" spans="1:5" s="68" customFormat="1" ht="15.95" customHeight="1">
      <c r="A262" s="76"/>
      <c r="B262" s="75" t="s">
        <v>975</v>
      </c>
      <c r="C262" s="695">
        <v>18</v>
      </c>
      <c r="D262" s="695">
        <v>384</v>
      </c>
      <c r="E262" s="751">
        <v>43</v>
      </c>
    </row>
    <row r="263" spans="1:5" s="68" customFormat="1" ht="15.95" customHeight="1">
      <c r="A263" s="76"/>
      <c r="B263" s="75" t="s">
        <v>120</v>
      </c>
      <c r="C263" s="695">
        <v>11</v>
      </c>
      <c r="D263" s="695">
        <v>181</v>
      </c>
      <c r="E263" s="751">
        <v>20</v>
      </c>
    </row>
    <row r="264" spans="1:5" s="68" customFormat="1" ht="15.95" customHeight="1">
      <c r="A264" s="76"/>
      <c r="B264" s="75" t="s">
        <v>121</v>
      </c>
      <c r="C264" s="695">
        <v>11</v>
      </c>
      <c r="D264" s="695">
        <v>239</v>
      </c>
      <c r="E264" s="751">
        <v>28</v>
      </c>
    </row>
    <row r="265" spans="1:5" s="68" customFormat="1" ht="15.95" customHeight="1">
      <c r="A265" s="76"/>
      <c r="B265" s="75" t="s">
        <v>122</v>
      </c>
      <c r="C265" s="695">
        <v>9</v>
      </c>
      <c r="D265" s="695">
        <v>174</v>
      </c>
      <c r="E265" s="751">
        <v>12</v>
      </c>
    </row>
    <row r="266" spans="1:5" s="68" customFormat="1" ht="15.95" customHeight="1">
      <c r="A266" s="76"/>
      <c r="B266" s="75" t="s">
        <v>123</v>
      </c>
      <c r="C266" s="695">
        <v>36</v>
      </c>
      <c r="D266" s="695">
        <v>862</v>
      </c>
      <c r="E266" s="751">
        <v>114</v>
      </c>
    </row>
    <row r="267" spans="1:5" s="68" customFormat="1" ht="15.95" customHeight="1">
      <c r="A267" s="76"/>
      <c r="B267" s="75" t="s">
        <v>124</v>
      </c>
      <c r="C267" s="695">
        <v>41</v>
      </c>
      <c r="D267" s="695">
        <v>925</v>
      </c>
      <c r="E267" s="751">
        <v>114</v>
      </c>
    </row>
    <row r="268" spans="1:5" s="68" customFormat="1" ht="15.95" customHeight="1">
      <c r="A268" s="76"/>
      <c r="B268" s="75" t="s">
        <v>125</v>
      </c>
      <c r="C268" s="695">
        <v>10</v>
      </c>
      <c r="D268" s="695">
        <v>210</v>
      </c>
      <c r="E268" s="751">
        <v>24</v>
      </c>
    </row>
    <row r="269" spans="1:5" s="68" customFormat="1" ht="15.95" customHeight="1">
      <c r="A269" s="76"/>
      <c r="B269" s="75" t="s">
        <v>126</v>
      </c>
      <c r="C269" s="695">
        <v>11</v>
      </c>
      <c r="D269" s="695">
        <v>239</v>
      </c>
      <c r="E269" s="751">
        <v>33</v>
      </c>
    </row>
    <row r="270" spans="1:5" s="68" customFormat="1" ht="15.95" customHeight="1">
      <c r="A270" s="76"/>
      <c r="B270" s="75" t="s">
        <v>127</v>
      </c>
      <c r="C270" s="695">
        <v>11</v>
      </c>
      <c r="D270" s="695">
        <v>246</v>
      </c>
      <c r="E270" s="751">
        <v>19</v>
      </c>
    </row>
    <row r="271" spans="1:5" s="68" customFormat="1" ht="15.95" customHeight="1">
      <c r="A271" s="76"/>
      <c r="B271" s="75" t="s">
        <v>128</v>
      </c>
      <c r="C271" s="695">
        <v>23</v>
      </c>
      <c r="D271" s="695">
        <v>506</v>
      </c>
      <c r="E271" s="751">
        <v>39</v>
      </c>
    </row>
    <row r="272" spans="1:5" s="68" customFormat="1" ht="15.95" customHeight="1">
      <c r="A272" s="76"/>
      <c r="B272" s="75" t="s">
        <v>129</v>
      </c>
      <c r="C272" s="695">
        <v>28</v>
      </c>
      <c r="D272" s="695">
        <v>624</v>
      </c>
      <c r="E272" s="751">
        <v>58</v>
      </c>
    </row>
    <row r="273" spans="1:5" s="68" customFormat="1" ht="15.95" customHeight="1">
      <c r="A273" s="76"/>
      <c r="B273" s="75" t="s">
        <v>130</v>
      </c>
      <c r="C273" s="695">
        <v>11</v>
      </c>
      <c r="D273" s="695">
        <v>222</v>
      </c>
      <c r="E273" s="751">
        <v>25</v>
      </c>
    </row>
    <row r="274" spans="1:5" s="68" customFormat="1" ht="15.95" customHeight="1">
      <c r="A274" s="76"/>
      <c r="B274" s="75" t="s">
        <v>131</v>
      </c>
      <c r="C274" s="695">
        <v>10</v>
      </c>
      <c r="D274" s="695">
        <v>110</v>
      </c>
      <c r="E274" s="751">
        <v>15</v>
      </c>
    </row>
    <row r="275" spans="1:5" s="68" customFormat="1" ht="15.95" customHeight="1">
      <c r="A275" s="76"/>
      <c r="B275" s="75" t="s">
        <v>132</v>
      </c>
      <c r="C275" s="695">
        <v>47</v>
      </c>
      <c r="D275" s="695">
        <v>931</v>
      </c>
      <c r="E275" s="751">
        <v>68</v>
      </c>
    </row>
    <row r="276" spans="1:5" s="68" customFormat="1" ht="15.95" customHeight="1">
      <c r="A276" s="76"/>
      <c r="B276" s="75" t="s">
        <v>133</v>
      </c>
      <c r="C276" s="695">
        <v>11</v>
      </c>
      <c r="D276" s="695">
        <v>219</v>
      </c>
      <c r="E276" s="751">
        <v>23</v>
      </c>
    </row>
    <row r="277" spans="1:5" s="68" customFormat="1" ht="15.95" customHeight="1">
      <c r="A277" s="76"/>
      <c r="B277" s="75" t="s">
        <v>134</v>
      </c>
      <c r="C277" s="695">
        <v>10</v>
      </c>
      <c r="D277" s="695">
        <v>149</v>
      </c>
      <c r="E277" s="751">
        <v>25</v>
      </c>
    </row>
    <row r="278" spans="1:5" s="68" customFormat="1" ht="15.95" customHeight="1">
      <c r="A278" s="76"/>
      <c r="B278" s="75" t="s">
        <v>135</v>
      </c>
      <c r="C278" s="695">
        <v>10</v>
      </c>
      <c r="D278" s="695">
        <v>198</v>
      </c>
      <c r="E278" s="751">
        <v>13</v>
      </c>
    </row>
    <row r="279" spans="1:5" s="68" customFormat="1" ht="15.95" customHeight="1">
      <c r="A279" s="76"/>
      <c r="B279" s="75" t="s">
        <v>136</v>
      </c>
      <c r="C279" s="695">
        <v>10</v>
      </c>
      <c r="D279" s="695">
        <v>118</v>
      </c>
      <c r="E279" s="751">
        <v>18</v>
      </c>
    </row>
    <row r="280" spans="1:5" s="68" customFormat="1" ht="15.95" customHeight="1">
      <c r="A280" s="76"/>
      <c r="B280" s="75" t="s">
        <v>137</v>
      </c>
      <c r="C280" s="695">
        <v>9</v>
      </c>
      <c r="D280" s="695">
        <v>136</v>
      </c>
      <c r="E280" s="751">
        <v>19</v>
      </c>
    </row>
    <row r="281" spans="1:5" s="68" customFormat="1" ht="15.95" customHeight="1">
      <c r="A281" s="76"/>
      <c r="B281" s="75" t="s">
        <v>138</v>
      </c>
      <c r="C281" s="695">
        <v>10</v>
      </c>
      <c r="D281" s="695">
        <v>146</v>
      </c>
      <c r="E281" s="751">
        <v>14</v>
      </c>
    </row>
    <row r="282" spans="1:5" s="68" customFormat="1" ht="15.95" customHeight="1">
      <c r="A282" s="76"/>
      <c r="B282" s="75" t="s">
        <v>139</v>
      </c>
      <c r="C282" s="695">
        <v>10</v>
      </c>
      <c r="D282" s="695">
        <v>130</v>
      </c>
      <c r="E282" s="751">
        <v>29</v>
      </c>
    </row>
    <row r="283" spans="1:5" s="68" customFormat="1" ht="15.95" customHeight="1">
      <c r="A283" s="76"/>
      <c r="B283" s="75" t="s">
        <v>140</v>
      </c>
      <c r="C283" s="695">
        <v>10</v>
      </c>
      <c r="D283" s="695">
        <v>149</v>
      </c>
      <c r="E283" s="751">
        <v>22</v>
      </c>
    </row>
    <row r="284" spans="1:5" s="68" customFormat="1" ht="15.95" customHeight="1">
      <c r="A284" s="76"/>
      <c r="B284" s="75" t="s">
        <v>141</v>
      </c>
      <c r="C284" s="695">
        <v>20</v>
      </c>
      <c r="D284" s="695">
        <v>515</v>
      </c>
      <c r="E284" s="751">
        <v>47</v>
      </c>
    </row>
    <row r="285" spans="1:5" s="68" customFormat="1" ht="15.95" customHeight="1">
      <c r="A285" s="76"/>
      <c r="B285" s="75" t="s">
        <v>142</v>
      </c>
      <c r="C285" s="695">
        <v>13</v>
      </c>
      <c r="D285" s="695">
        <v>246</v>
      </c>
      <c r="E285" s="751">
        <v>38</v>
      </c>
    </row>
    <row r="286" spans="1:5" s="68" customFormat="1" ht="15.95" customHeight="1">
      <c r="A286" s="76"/>
      <c r="B286" s="75" t="s">
        <v>143</v>
      </c>
      <c r="C286" s="695">
        <v>10</v>
      </c>
      <c r="D286" s="695">
        <v>172</v>
      </c>
      <c r="E286" s="751">
        <v>16</v>
      </c>
    </row>
    <row r="287" spans="1:5" s="68" customFormat="1" ht="15.95" customHeight="1">
      <c r="A287" s="76"/>
      <c r="B287" s="75" t="s">
        <v>144</v>
      </c>
      <c r="C287" s="695">
        <v>33</v>
      </c>
      <c r="D287" s="695">
        <v>618</v>
      </c>
      <c r="E287" s="751">
        <v>58</v>
      </c>
    </row>
    <row r="288" spans="1:5" s="68" customFormat="1" ht="15.95" customHeight="1">
      <c r="A288" s="76"/>
      <c r="B288" s="75" t="s">
        <v>145</v>
      </c>
      <c r="C288" s="695">
        <v>11</v>
      </c>
      <c r="D288" s="695">
        <v>230</v>
      </c>
      <c r="E288" s="751">
        <v>19</v>
      </c>
    </row>
    <row r="289" spans="1:5" s="68" customFormat="1" ht="15.95" customHeight="1">
      <c r="A289" s="76"/>
      <c r="B289" s="75" t="s">
        <v>146</v>
      </c>
      <c r="C289" s="695">
        <v>52</v>
      </c>
      <c r="D289" s="695">
        <v>993</v>
      </c>
      <c r="E289" s="751">
        <v>117</v>
      </c>
    </row>
    <row r="290" spans="1:5" s="68" customFormat="1" ht="15.95" customHeight="1">
      <c r="A290" s="76"/>
      <c r="B290" s="75" t="s">
        <v>147</v>
      </c>
      <c r="C290" s="695">
        <v>10</v>
      </c>
      <c r="D290" s="695">
        <v>193</v>
      </c>
      <c r="E290" s="751">
        <v>24</v>
      </c>
    </row>
    <row r="291" spans="1:5" s="68" customFormat="1" ht="15.95" customHeight="1">
      <c r="A291" s="76"/>
      <c r="B291" s="75" t="s">
        <v>148</v>
      </c>
      <c r="C291" s="695">
        <v>27</v>
      </c>
      <c r="D291" s="695">
        <v>536</v>
      </c>
      <c r="E291" s="751">
        <v>30</v>
      </c>
    </row>
    <row r="292" spans="1:5" s="68" customFormat="1" ht="15.95" customHeight="1">
      <c r="A292" s="77"/>
      <c r="B292" s="80" t="s">
        <v>149</v>
      </c>
      <c r="C292" s="627">
        <v>11</v>
      </c>
      <c r="D292" s="627">
        <v>209</v>
      </c>
      <c r="E292" s="752">
        <v>13</v>
      </c>
    </row>
    <row r="293" spans="1:5" s="74" customFormat="1" ht="16.5" customHeight="1">
      <c r="A293" s="72" t="s">
        <v>150</v>
      </c>
      <c r="B293" s="910" t="s">
        <v>954</v>
      </c>
      <c r="C293" s="73">
        <f>SUM(C294:C295)</f>
        <v>100</v>
      </c>
      <c r="D293" s="73">
        <f>SUM(D294:D295)</f>
        <v>2173</v>
      </c>
      <c r="E293" s="750">
        <f>SUM(E294:E295)</f>
        <v>301</v>
      </c>
    </row>
    <row r="294" spans="1:5" s="68" customFormat="1" ht="16.5" customHeight="1">
      <c r="A294" s="76"/>
      <c r="B294" s="75" t="s">
        <v>151</v>
      </c>
      <c r="C294" s="695">
        <v>48</v>
      </c>
      <c r="D294" s="695">
        <v>1050</v>
      </c>
      <c r="E294" s="751">
        <v>157</v>
      </c>
    </row>
    <row r="295" spans="1:5" s="68" customFormat="1" ht="16.5" customHeight="1">
      <c r="A295" s="77"/>
      <c r="B295" s="80" t="s">
        <v>150</v>
      </c>
      <c r="C295" s="627">
        <v>52</v>
      </c>
      <c r="D295" s="627">
        <v>1123</v>
      </c>
      <c r="E295" s="752">
        <v>144</v>
      </c>
    </row>
    <row r="296" spans="1:5" s="74" customFormat="1" ht="15.95" customHeight="1">
      <c r="A296" s="86" t="s">
        <v>152</v>
      </c>
      <c r="B296" s="910" t="s">
        <v>153</v>
      </c>
      <c r="C296" s="73">
        <f>SUM(C297:C314)</f>
        <v>662</v>
      </c>
      <c r="D296" s="73">
        <f>SUM(D297:D314)</f>
        <v>14299</v>
      </c>
      <c r="E296" s="750">
        <f>SUM(E297:E314)</f>
        <v>1730</v>
      </c>
    </row>
    <row r="297" spans="1:5" s="68" customFormat="1" ht="15.95" customHeight="1">
      <c r="A297" s="83"/>
      <c r="B297" s="75" t="s">
        <v>154</v>
      </c>
      <c r="C297" s="695">
        <v>22</v>
      </c>
      <c r="D297" s="695">
        <v>459</v>
      </c>
      <c r="E297" s="751">
        <v>71</v>
      </c>
    </row>
    <row r="298" spans="1:5" s="68" customFormat="1" ht="15.95" customHeight="1">
      <c r="A298" s="83"/>
      <c r="B298" s="75" t="s">
        <v>155</v>
      </c>
      <c r="C298" s="695">
        <v>132</v>
      </c>
      <c r="D298" s="695">
        <v>2913</v>
      </c>
      <c r="E298" s="751">
        <v>301</v>
      </c>
    </row>
    <row r="299" spans="1:5" s="68" customFormat="1" ht="15.95" customHeight="1">
      <c r="A299" s="83"/>
      <c r="B299" s="75" t="s">
        <v>156</v>
      </c>
      <c r="C299" s="695">
        <v>12</v>
      </c>
      <c r="D299" s="695">
        <v>177</v>
      </c>
      <c r="E299" s="751">
        <v>25</v>
      </c>
    </row>
    <row r="300" spans="1:5" s="68" customFormat="1" ht="15.95" customHeight="1">
      <c r="A300" s="83"/>
      <c r="B300" s="75" t="s">
        <v>157</v>
      </c>
      <c r="C300" s="695">
        <v>19</v>
      </c>
      <c r="D300" s="695">
        <v>353</v>
      </c>
      <c r="E300" s="751">
        <v>52</v>
      </c>
    </row>
    <row r="301" spans="1:5" s="68" customFormat="1" ht="15.95" customHeight="1">
      <c r="A301" s="83"/>
      <c r="B301" s="75" t="s">
        <v>158</v>
      </c>
      <c r="C301" s="695">
        <v>60</v>
      </c>
      <c r="D301" s="695">
        <v>1430</v>
      </c>
      <c r="E301" s="751">
        <v>199</v>
      </c>
    </row>
    <row r="302" spans="1:5" s="68" customFormat="1" ht="15.95" customHeight="1">
      <c r="A302" s="83"/>
      <c r="B302" s="75" t="s">
        <v>159</v>
      </c>
      <c r="C302" s="695">
        <v>79</v>
      </c>
      <c r="D302" s="695">
        <v>1703</v>
      </c>
      <c r="E302" s="751">
        <v>193</v>
      </c>
    </row>
    <row r="303" spans="1:5" s="68" customFormat="1" ht="15.95" customHeight="1">
      <c r="A303" s="83"/>
      <c r="B303" s="75" t="s">
        <v>160</v>
      </c>
      <c r="C303" s="695">
        <v>43</v>
      </c>
      <c r="D303" s="695">
        <v>954</v>
      </c>
      <c r="E303" s="751">
        <v>110</v>
      </c>
    </row>
    <row r="304" spans="1:5" s="68" customFormat="1" ht="15.95" customHeight="1">
      <c r="A304" s="83"/>
      <c r="B304" s="75" t="s">
        <v>161</v>
      </c>
      <c r="C304" s="695">
        <v>38</v>
      </c>
      <c r="D304" s="695">
        <v>879</v>
      </c>
      <c r="E304" s="751">
        <v>146</v>
      </c>
    </row>
    <row r="305" spans="1:5" s="68" customFormat="1" ht="15.95" customHeight="1">
      <c r="A305" s="83"/>
      <c r="B305" s="75" t="s">
        <v>162</v>
      </c>
      <c r="C305" s="695">
        <v>26</v>
      </c>
      <c r="D305" s="695">
        <v>612</v>
      </c>
      <c r="E305" s="751">
        <v>74</v>
      </c>
    </row>
    <row r="306" spans="1:5" s="68" customFormat="1" ht="15.95" customHeight="1">
      <c r="A306" s="83"/>
      <c r="B306" s="75" t="s">
        <v>163</v>
      </c>
      <c r="C306" s="695">
        <v>25</v>
      </c>
      <c r="D306" s="695">
        <v>508</v>
      </c>
      <c r="E306" s="751">
        <v>71</v>
      </c>
    </row>
    <row r="307" spans="1:5" s="68" customFormat="1" ht="15.95" customHeight="1">
      <c r="A307" s="83"/>
      <c r="B307" s="75" t="s">
        <v>164</v>
      </c>
      <c r="C307" s="695">
        <v>16</v>
      </c>
      <c r="D307" s="695">
        <v>359</v>
      </c>
      <c r="E307" s="751">
        <v>59</v>
      </c>
    </row>
    <row r="308" spans="1:5" s="68" customFormat="1" ht="15.95" customHeight="1">
      <c r="A308" s="83"/>
      <c r="B308" s="75" t="s">
        <v>1106</v>
      </c>
      <c r="C308" s="695">
        <v>11</v>
      </c>
      <c r="D308" s="695">
        <v>216</v>
      </c>
      <c r="E308" s="751">
        <v>33</v>
      </c>
    </row>
    <row r="309" spans="1:5" s="68" customFormat="1" ht="15.95" customHeight="1">
      <c r="A309" s="83"/>
      <c r="B309" s="75" t="s">
        <v>1107</v>
      </c>
      <c r="C309" s="695">
        <v>40</v>
      </c>
      <c r="D309" s="695">
        <v>798</v>
      </c>
      <c r="E309" s="751">
        <v>109</v>
      </c>
    </row>
    <row r="310" spans="1:5" s="68" customFormat="1" ht="15.95" customHeight="1">
      <c r="A310" s="83"/>
      <c r="B310" s="75" t="s">
        <v>1108</v>
      </c>
      <c r="C310" s="695">
        <v>9</v>
      </c>
      <c r="D310" s="695">
        <v>161</v>
      </c>
      <c r="E310" s="751">
        <v>18</v>
      </c>
    </row>
    <row r="311" spans="1:5" s="68" customFormat="1" ht="15.95" customHeight="1">
      <c r="A311" s="83"/>
      <c r="B311" s="75" t="s">
        <v>1109</v>
      </c>
      <c r="C311" s="695">
        <v>11</v>
      </c>
      <c r="D311" s="695">
        <v>186</v>
      </c>
      <c r="E311" s="751">
        <v>34</v>
      </c>
    </row>
    <row r="312" spans="1:5" s="68" customFormat="1" ht="15.95" customHeight="1">
      <c r="A312" s="83"/>
      <c r="B312" s="75" t="s">
        <v>1110</v>
      </c>
      <c r="C312" s="695">
        <v>39</v>
      </c>
      <c r="D312" s="695">
        <v>903</v>
      </c>
      <c r="E312" s="751">
        <v>96</v>
      </c>
    </row>
    <row r="313" spans="1:5" s="68" customFormat="1" ht="15.95" customHeight="1">
      <c r="A313" s="83"/>
      <c r="B313" s="75" t="s">
        <v>1111</v>
      </c>
      <c r="C313" s="695">
        <v>25</v>
      </c>
      <c r="D313" s="695">
        <v>534</v>
      </c>
      <c r="E313" s="751">
        <v>55</v>
      </c>
    </row>
    <row r="314" spans="1:5" s="68" customFormat="1" ht="15.95" customHeight="1">
      <c r="A314" s="84"/>
      <c r="B314" s="80" t="s">
        <v>1112</v>
      </c>
      <c r="C314" s="627">
        <v>55</v>
      </c>
      <c r="D314" s="627">
        <v>1154</v>
      </c>
      <c r="E314" s="752">
        <v>84</v>
      </c>
    </row>
    <row r="315" spans="1:5" s="74" customFormat="1" ht="15.95" customHeight="1">
      <c r="A315" s="86" t="s">
        <v>1113</v>
      </c>
      <c r="B315" s="910" t="s">
        <v>1114</v>
      </c>
      <c r="C315" s="73">
        <f>SUM(C316:C332)</f>
        <v>280</v>
      </c>
      <c r="D315" s="73">
        <f>SUM(D316:D332)</f>
        <v>5493</v>
      </c>
      <c r="E315" s="750">
        <f>SUM(E316:E332)</f>
        <v>802</v>
      </c>
    </row>
    <row r="316" spans="1:5" s="68" customFormat="1" ht="15.95" customHeight="1">
      <c r="A316" s="83"/>
      <c r="B316" s="75" t="s">
        <v>1115</v>
      </c>
      <c r="C316" s="695">
        <v>12</v>
      </c>
      <c r="D316" s="695">
        <v>242</v>
      </c>
      <c r="E316" s="751">
        <v>30</v>
      </c>
    </row>
    <row r="317" spans="1:5" s="68" customFormat="1" ht="15.95" customHeight="1">
      <c r="A317" s="83"/>
      <c r="B317" s="75" t="s">
        <v>1116</v>
      </c>
      <c r="C317" s="695">
        <v>11</v>
      </c>
      <c r="D317" s="695">
        <v>201</v>
      </c>
      <c r="E317" s="751">
        <v>34</v>
      </c>
    </row>
    <row r="318" spans="1:5" s="68" customFormat="1" ht="15.95" customHeight="1">
      <c r="A318" s="83"/>
      <c r="B318" s="75" t="s">
        <v>1117</v>
      </c>
      <c r="C318" s="695">
        <v>14</v>
      </c>
      <c r="D318" s="695">
        <v>307</v>
      </c>
      <c r="E318" s="751">
        <v>43</v>
      </c>
    </row>
    <row r="319" spans="1:5" s="68" customFormat="1" ht="15.95" customHeight="1">
      <c r="A319" s="83"/>
      <c r="B319" s="75" t="s">
        <v>1118</v>
      </c>
      <c r="C319" s="695">
        <v>17</v>
      </c>
      <c r="D319" s="695">
        <v>347</v>
      </c>
      <c r="E319" s="751">
        <v>62</v>
      </c>
    </row>
    <row r="320" spans="1:5" s="68" customFormat="1" ht="15.95" customHeight="1">
      <c r="A320" s="83"/>
      <c r="B320" s="75" t="s">
        <v>1119</v>
      </c>
      <c r="C320" s="695">
        <v>11</v>
      </c>
      <c r="D320" s="695">
        <v>156</v>
      </c>
      <c r="E320" s="751">
        <v>20</v>
      </c>
    </row>
    <row r="321" spans="1:5" s="68" customFormat="1" ht="15.95" customHeight="1">
      <c r="A321" s="83"/>
      <c r="B321" s="75" t="s">
        <v>1120</v>
      </c>
      <c r="C321" s="695">
        <v>12</v>
      </c>
      <c r="D321" s="695">
        <v>230</v>
      </c>
      <c r="E321" s="751">
        <v>39</v>
      </c>
    </row>
    <row r="322" spans="1:5" s="68" customFormat="1" ht="15.95" customHeight="1">
      <c r="A322" s="83"/>
      <c r="B322" s="75" t="s">
        <v>1121</v>
      </c>
      <c r="C322" s="695">
        <v>12</v>
      </c>
      <c r="D322" s="695">
        <v>197</v>
      </c>
      <c r="E322" s="751">
        <v>25</v>
      </c>
    </row>
    <row r="323" spans="1:5" s="68" customFormat="1" ht="15.95" customHeight="1">
      <c r="A323" s="83"/>
      <c r="B323" s="75" t="s">
        <v>1122</v>
      </c>
      <c r="C323" s="695">
        <v>38</v>
      </c>
      <c r="D323" s="695">
        <v>832</v>
      </c>
      <c r="E323" s="751">
        <v>122</v>
      </c>
    </row>
    <row r="324" spans="1:5" s="68" customFormat="1" ht="15.95" customHeight="1">
      <c r="A324" s="83"/>
      <c r="B324" s="75" t="s">
        <v>1123</v>
      </c>
      <c r="C324" s="695">
        <v>21</v>
      </c>
      <c r="D324" s="695">
        <v>409</v>
      </c>
      <c r="E324" s="751">
        <v>60</v>
      </c>
    </row>
    <row r="325" spans="1:5" s="68" customFormat="1" ht="15.95" customHeight="1">
      <c r="A325" s="83"/>
      <c r="B325" s="75" t="s">
        <v>1124</v>
      </c>
      <c r="C325" s="695">
        <v>15</v>
      </c>
      <c r="D325" s="695">
        <v>271</v>
      </c>
      <c r="E325" s="751">
        <v>41</v>
      </c>
    </row>
    <row r="326" spans="1:5" s="68" customFormat="1" ht="15.95" customHeight="1">
      <c r="A326" s="83"/>
      <c r="B326" s="75" t="s">
        <v>1125</v>
      </c>
      <c r="C326" s="695">
        <v>25</v>
      </c>
      <c r="D326" s="695">
        <v>538</v>
      </c>
      <c r="E326" s="751">
        <v>65</v>
      </c>
    </row>
    <row r="327" spans="1:5" s="68" customFormat="1" ht="15.95" customHeight="1">
      <c r="A327" s="83"/>
      <c r="B327" s="75" t="s">
        <v>1126</v>
      </c>
      <c r="C327" s="695">
        <v>12</v>
      </c>
      <c r="D327" s="695">
        <v>230</v>
      </c>
      <c r="E327" s="751">
        <v>34</v>
      </c>
    </row>
    <row r="328" spans="1:5" s="68" customFormat="1" ht="15.95" customHeight="1">
      <c r="A328" s="83"/>
      <c r="B328" s="75" t="s">
        <v>1127</v>
      </c>
      <c r="C328" s="695">
        <v>41</v>
      </c>
      <c r="D328" s="695">
        <v>906</v>
      </c>
      <c r="E328" s="751">
        <v>125</v>
      </c>
    </row>
    <row r="329" spans="1:5" s="68" customFormat="1" ht="15.95" customHeight="1">
      <c r="A329" s="83"/>
      <c r="B329" s="75" t="s">
        <v>1128</v>
      </c>
      <c r="C329" s="695">
        <v>10</v>
      </c>
      <c r="D329" s="695">
        <v>157</v>
      </c>
      <c r="E329" s="751">
        <v>30</v>
      </c>
    </row>
    <row r="330" spans="1:5" s="68" customFormat="1" ht="15.95" customHeight="1">
      <c r="A330" s="83"/>
      <c r="B330" s="75" t="s">
        <v>1129</v>
      </c>
      <c r="C330" s="695">
        <v>10</v>
      </c>
      <c r="D330" s="695">
        <v>141</v>
      </c>
      <c r="E330" s="751">
        <v>18</v>
      </c>
    </row>
    <row r="331" spans="1:5" s="68" customFormat="1" ht="15.95" customHeight="1">
      <c r="A331" s="83"/>
      <c r="B331" s="75" t="s">
        <v>1130</v>
      </c>
      <c r="C331" s="695">
        <v>11</v>
      </c>
      <c r="D331" s="695">
        <v>267</v>
      </c>
      <c r="E331" s="751">
        <v>42</v>
      </c>
    </row>
    <row r="332" spans="1:5" s="68" customFormat="1" ht="15.95" customHeight="1">
      <c r="A332" s="84"/>
      <c r="B332" s="80" t="s">
        <v>1131</v>
      </c>
      <c r="C332" s="627">
        <v>8</v>
      </c>
      <c r="D332" s="627">
        <v>62</v>
      </c>
      <c r="E332" s="752">
        <v>12</v>
      </c>
    </row>
    <row r="333" spans="1:5" s="74" customFormat="1" ht="15.95" customHeight="1">
      <c r="A333" s="86" t="s">
        <v>1132</v>
      </c>
      <c r="B333" s="910" t="s">
        <v>932</v>
      </c>
      <c r="C333" s="73">
        <f>SUM(C334:C341)</f>
        <v>214</v>
      </c>
      <c r="D333" s="73">
        <f>SUM(D334:D341)</f>
        <v>4138</v>
      </c>
      <c r="E333" s="750">
        <f>SUM(E334:E341)</f>
        <v>437</v>
      </c>
    </row>
    <row r="334" spans="1:5" s="68" customFormat="1" ht="15.95" customHeight="1">
      <c r="A334" s="83"/>
      <c r="B334" s="75" t="s">
        <v>1133</v>
      </c>
      <c r="C334" s="695">
        <v>45</v>
      </c>
      <c r="D334" s="695">
        <v>704</v>
      </c>
      <c r="E334" s="751">
        <v>82</v>
      </c>
    </row>
    <row r="335" spans="1:5" s="68" customFormat="1" ht="15.95" customHeight="1">
      <c r="A335" s="83"/>
      <c r="B335" s="75" t="s">
        <v>1134</v>
      </c>
      <c r="C335" s="695">
        <v>38</v>
      </c>
      <c r="D335" s="695">
        <v>877</v>
      </c>
      <c r="E335" s="751">
        <v>106</v>
      </c>
    </row>
    <row r="336" spans="1:5" s="68" customFormat="1" ht="15.95" customHeight="1">
      <c r="A336" s="83"/>
      <c r="B336" s="75" t="s">
        <v>1135</v>
      </c>
      <c r="C336" s="695">
        <v>43</v>
      </c>
      <c r="D336" s="695">
        <v>852</v>
      </c>
      <c r="E336" s="751">
        <v>90</v>
      </c>
    </row>
    <row r="337" spans="1:5" s="68" customFormat="1" ht="15.95" customHeight="1">
      <c r="A337" s="83"/>
      <c r="B337" s="75" t="s">
        <v>1136</v>
      </c>
      <c r="C337" s="695">
        <v>11</v>
      </c>
      <c r="D337" s="695">
        <v>140</v>
      </c>
      <c r="E337" s="751">
        <v>20</v>
      </c>
    </row>
    <row r="338" spans="1:5" s="68" customFormat="1" ht="15.95" customHeight="1">
      <c r="A338" s="83"/>
      <c r="B338" s="75" t="s">
        <v>1137</v>
      </c>
      <c r="C338" s="695">
        <v>11</v>
      </c>
      <c r="D338" s="695">
        <v>115</v>
      </c>
      <c r="E338" s="751">
        <v>10</v>
      </c>
    </row>
    <row r="339" spans="1:5" s="68" customFormat="1" ht="15.95" customHeight="1">
      <c r="A339" s="83"/>
      <c r="B339" s="75" t="s">
        <v>1138</v>
      </c>
      <c r="C339" s="695">
        <v>10</v>
      </c>
      <c r="D339" s="695">
        <v>193</v>
      </c>
      <c r="E339" s="751">
        <v>15</v>
      </c>
    </row>
    <row r="340" spans="1:5" s="68" customFormat="1" ht="15.95" customHeight="1">
      <c r="A340" s="85"/>
      <c r="B340" s="89" t="s">
        <v>1139</v>
      </c>
      <c r="C340" s="696">
        <v>35</v>
      </c>
      <c r="D340" s="696">
        <v>739</v>
      </c>
      <c r="E340" s="754">
        <v>114</v>
      </c>
    </row>
    <row r="341" spans="1:5" s="68" customFormat="1" ht="15.95" customHeight="1">
      <c r="A341" s="84"/>
      <c r="B341" s="80" t="s">
        <v>1931</v>
      </c>
      <c r="C341" s="627">
        <v>21</v>
      </c>
      <c r="D341" s="627">
        <v>518</v>
      </c>
      <c r="E341" s="752" t="s">
        <v>428</v>
      </c>
    </row>
    <row r="342" spans="1:5" s="74" customFormat="1" ht="15.95" customHeight="1">
      <c r="A342" s="86" t="s">
        <v>1140</v>
      </c>
      <c r="B342" s="910" t="s">
        <v>1141</v>
      </c>
      <c r="C342" s="73">
        <f>SUM(C343:C357)</f>
        <v>248</v>
      </c>
      <c r="D342" s="73">
        <v>4509</v>
      </c>
      <c r="E342" s="750">
        <f>SUM(E343:E357)</f>
        <v>627</v>
      </c>
    </row>
    <row r="343" spans="1:5" s="68" customFormat="1" ht="15.95" customHeight="1">
      <c r="A343" s="83"/>
      <c r="B343" s="75" t="s">
        <v>1142</v>
      </c>
      <c r="C343" s="695">
        <v>10</v>
      </c>
      <c r="D343" s="695">
        <v>133</v>
      </c>
      <c r="E343" s="751">
        <v>12</v>
      </c>
    </row>
    <row r="344" spans="1:5" s="68" customFormat="1" ht="15.95" customHeight="1">
      <c r="A344" s="83"/>
      <c r="B344" s="75" t="s">
        <v>1143</v>
      </c>
      <c r="C344" s="695">
        <v>15</v>
      </c>
      <c r="D344" s="695">
        <v>274</v>
      </c>
      <c r="E344" s="751">
        <v>47</v>
      </c>
    </row>
    <row r="345" spans="1:5" s="68" customFormat="1" ht="15.95" customHeight="1">
      <c r="A345" s="83"/>
      <c r="B345" s="75" t="s">
        <v>1144</v>
      </c>
      <c r="C345" s="695">
        <v>10</v>
      </c>
      <c r="D345" s="695">
        <v>165</v>
      </c>
      <c r="E345" s="751">
        <v>24</v>
      </c>
    </row>
    <row r="346" spans="1:5" s="68" customFormat="1" ht="15.95" customHeight="1">
      <c r="A346" s="83"/>
      <c r="B346" s="75" t="s">
        <v>1145</v>
      </c>
      <c r="C346" s="695">
        <v>11</v>
      </c>
      <c r="D346" s="695">
        <v>194</v>
      </c>
      <c r="E346" s="751">
        <v>37</v>
      </c>
    </row>
    <row r="347" spans="1:5" s="68" customFormat="1" ht="15.95" customHeight="1">
      <c r="A347" s="83"/>
      <c r="B347" s="75" t="s">
        <v>1146</v>
      </c>
      <c r="C347" s="695">
        <v>40</v>
      </c>
      <c r="D347" s="695">
        <v>757</v>
      </c>
      <c r="E347" s="751">
        <v>85</v>
      </c>
    </row>
    <row r="348" spans="1:5" s="68" customFormat="1" ht="15.95" customHeight="1">
      <c r="A348" s="83"/>
      <c r="B348" s="75" t="s">
        <v>1147</v>
      </c>
      <c r="C348" s="695">
        <v>11</v>
      </c>
      <c r="D348" s="695">
        <v>218</v>
      </c>
      <c r="E348" s="751">
        <v>41</v>
      </c>
    </row>
    <row r="349" spans="1:5" s="68" customFormat="1" ht="15.95" customHeight="1">
      <c r="A349" s="83"/>
      <c r="B349" s="75" t="s">
        <v>1148</v>
      </c>
      <c r="C349" s="695">
        <v>10</v>
      </c>
      <c r="D349" s="695">
        <v>162</v>
      </c>
      <c r="E349" s="751">
        <v>25</v>
      </c>
    </row>
    <row r="350" spans="1:5" s="68" customFormat="1" ht="15.95" customHeight="1">
      <c r="A350" s="83"/>
      <c r="B350" s="75" t="s">
        <v>1149</v>
      </c>
      <c r="C350" s="695">
        <v>29</v>
      </c>
      <c r="D350" s="695">
        <v>593</v>
      </c>
      <c r="E350" s="751">
        <v>100</v>
      </c>
    </row>
    <row r="351" spans="1:5" s="68" customFormat="1" ht="15.95" customHeight="1">
      <c r="A351" s="83"/>
      <c r="B351" s="75" t="s">
        <v>1150</v>
      </c>
      <c r="C351" s="695">
        <v>8</v>
      </c>
      <c r="D351" s="695">
        <v>47</v>
      </c>
      <c r="E351" s="751">
        <v>10</v>
      </c>
    </row>
    <row r="352" spans="1:5" s="68" customFormat="1" ht="15.95" customHeight="1">
      <c r="A352" s="83"/>
      <c r="B352" s="75" t="s">
        <v>1151</v>
      </c>
      <c r="C352" s="695">
        <v>30</v>
      </c>
      <c r="D352" s="695">
        <v>609</v>
      </c>
      <c r="E352" s="751">
        <v>56</v>
      </c>
    </row>
    <row r="353" spans="1:5" s="68" customFormat="1" ht="15.95" customHeight="1">
      <c r="A353" s="83"/>
      <c r="B353" s="75" t="s">
        <v>1152</v>
      </c>
      <c r="C353" s="695">
        <v>11</v>
      </c>
      <c r="D353" s="695">
        <v>133</v>
      </c>
      <c r="E353" s="751">
        <v>22</v>
      </c>
    </row>
    <row r="354" spans="1:5" s="68" customFormat="1" ht="15.95" customHeight="1">
      <c r="A354" s="83"/>
      <c r="B354" s="75" t="s">
        <v>1153</v>
      </c>
      <c r="C354" s="695">
        <v>13</v>
      </c>
      <c r="D354" s="695">
        <v>288</v>
      </c>
      <c r="E354" s="751">
        <v>34</v>
      </c>
    </row>
    <row r="355" spans="1:5" s="68" customFormat="1" ht="15.95" customHeight="1">
      <c r="A355" s="83"/>
      <c r="B355" s="75" t="s">
        <v>1154</v>
      </c>
      <c r="C355" s="695">
        <v>13</v>
      </c>
      <c r="D355" s="695">
        <v>218</v>
      </c>
      <c r="E355" s="751">
        <v>37</v>
      </c>
    </row>
    <row r="356" spans="1:5" s="68" customFormat="1" ht="15.95" customHeight="1">
      <c r="A356" s="83"/>
      <c r="B356" s="75" t="s">
        <v>1155</v>
      </c>
      <c r="C356" s="695">
        <v>25</v>
      </c>
      <c r="D356" s="695">
        <v>537</v>
      </c>
      <c r="E356" s="751">
        <v>66</v>
      </c>
    </row>
    <row r="357" spans="1:5" s="68" customFormat="1" ht="15.95" customHeight="1">
      <c r="A357" s="84"/>
      <c r="B357" s="80" t="s">
        <v>1156</v>
      </c>
      <c r="C357" s="627">
        <v>12</v>
      </c>
      <c r="D357" s="627">
        <v>181</v>
      </c>
      <c r="E357" s="752">
        <v>31</v>
      </c>
    </row>
    <row r="358" spans="1:5" s="74" customFormat="1" ht="15.75">
      <c r="A358" s="86" t="s">
        <v>1157</v>
      </c>
      <c r="B358" s="910" t="s">
        <v>44</v>
      </c>
      <c r="C358" s="73">
        <f>SUM(C359:C374)</f>
        <v>290</v>
      </c>
      <c r="D358" s="73">
        <v>5074</v>
      </c>
      <c r="E358" s="750">
        <f>SUM(E359:E374)</f>
        <v>704</v>
      </c>
    </row>
    <row r="359" spans="1:5" s="68" customFormat="1" ht="15.95" customHeight="1">
      <c r="A359" s="83"/>
      <c r="B359" s="75" t="s">
        <v>1158</v>
      </c>
      <c r="C359" s="695">
        <v>10</v>
      </c>
      <c r="D359" s="695">
        <v>118</v>
      </c>
      <c r="E359" s="751">
        <v>15</v>
      </c>
    </row>
    <row r="360" spans="1:5" s="68" customFormat="1" ht="15.95" customHeight="1">
      <c r="A360" s="83"/>
      <c r="B360" s="75" t="s">
        <v>1159</v>
      </c>
      <c r="C360" s="695">
        <v>26</v>
      </c>
      <c r="D360" s="695">
        <v>501</v>
      </c>
      <c r="E360" s="751">
        <v>83</v>
      </c>
    </row>
    <row r="361" spans="1:5" s="68" customFormat="1" ht="15.95" customHeight="1">
      <c r="A361" s="83"/>
      <c r="B361" s="75" t="s">
        <v>1160</v>
      </c>
      <c r="C361" s="695">
        <v>30</v>
      </c>
      <c r="D361" s="695">
        <v>453</v>
      </c>
      <c r="E361" s="751">
        <v>86</v>
      </c>
    </row>
    <row r="362" spans="1:5" s="68" customFormat="1" ht="15.95" customHeight="1">
      <c r="A362" s="83"/>
      <c r="B362" s="75" t="s">
        <v>1161</v>
      </c>
      <c r="C362" s="695">
        <v>48</v>
      </c>
      <c r="D362" s="695">
        <v>797</v>
      </c>
      <c r="E362" s="751">
        <v>90</v>
      </c>
    </row>
    <row r="363" spans="1:5" s="68" customFormat="1" ht="15.95" customHeight="1">
      <c r="A363" s="83"/>
      <c r="B363" s="75" t="s">
        <v>1162</v>
      </c>
      <c r="C363" s="695">
        <v>12</v>
      </c>
      <c r="D363" s="695">
        <v>116</v>
      </c>
      <c r="E363" s="751">
        <v>32</v>
      </c>
    </row>
    <row r="364" spans="1:5" s="68" customFormat="1" ht="15.95" customHeight="1">
      <c r="A364" s="83"/>
      <c r="B364" s="75" t="s">
        <v>1163</v>
      </c>
      <c r="C364" s="695">
        <v>12</v>
      </c>
      <c r="D364" s="695">
        <v>194</v>
      </c>
      <c r="E364" s="751">
        <v>27</v>
      </c>
    </row>
    <row r="365" spans="1:5" s="68" customFormat="1" ht="15.95" customHeight="1">
      <c r="A365" s="83"/>
      <c r="B365" s="75" t="s">
        <v>1164</v>
      </c>
      <c r="C365" s="695">
        <v>25</v>
      </c>
      <c r="D365" s="695">
        <v>593</v>
      </c>
      <c r="E365" s="751">
        <v>69</v>
      </c>
    </row>
    <row r="366" spans="1:5" s="68" customFormat="1" ht="15.95" customHeight="1">
      <c r="A366" s="83"/>
      <c r="B366" s="75" t="s">
        <v>1165</v>
      </c>
      <c r="C366" s="695">
        <v>18</v>
      </c>
      <c r="D366" s="695">
        <v>440</v>
      </c>
      <c r="E366" s="751">
        <v>45</v>
      </c>
    </row>
    <row r="367" spans="1:5" s="68" customFormat="1" ht="15.95" customHeight="1">
      <c r="A367" s="83"/>
      <c r="B367" s="75" t="s">
        <v>1166</v>
      </c>
      <c r="C367" s="695">
        <v>20</v>
      </c>
      <c r="D367" s="695">
        <v>389</v>
      </c>
      <c r="E367" s="751">
        <v>45</v>
      </c>
    </row>
    <row r="368" spans="1:5" s="68" customFormat="1" ht="15.95" customHeight="1">
      <c r="A368" s="83"/>
      <c r="B368" s="75" t="s">
        <v>1167</v>
      </c>
      <c r="C368" s="695">
        <v>12</v>
      </c>
      <c r="D368" s="695">
        <v>167</v>
      </c>
      <c r="E368" s="751">
        <v>20</v>
      </c>
    </row>
    <row r="369" spans="1:5" s="68" customFormat="1" ht="15.95" customHeight="1">
      <c r="A369" s="83"/>
      <c r="B369" s="75" t="s">
        <v>1168</v>
      </c>
      <c r="C369" s="695">
        <v>8</v>
      </c>
      <c r="D369" s="695">
        <v>75</v>
      </c>
      <c r="E369" s="751">
        <v>16</v>
      </c>
    </row>
    <row r="370" spans="1:5" s="68" customFormat="1" ht="15.95" customHeight="1">
      <c r="A370" s="83"/>
      <c r="B370" s="75" t="s">
        <v>1169</v>
      </c>
      <c r="C370" s="695">
        <v>12</v>
      </c>
      <c r="D370" s="695">
        <v>144</v>
      </c>
      <c r="E370" s="751">
        <v>27</v>
      </c>
    </row>
    <row r="371" spans="1:5" s="68" customFormat="1" ht="15.95" customHeight="1">
      <c r="A371" s="83"/>
      <c r="B371" s="75" t="s">
        <v>1170</v>
      </c>
      <c r="C371" s="695">
        <v>10</v>
      </c>
      <c r="D371" s="695">
        <v>162</v>
      </c>
      <c r="E371" s="751">
        <v>18</v>
      </c>
    </row>
    <row r="372" spans="1:5" s="68" customFormat="1" ht="15.95" customHeight="1">
      <c r="A372" s="83"/>
      <c r="B372" s="75" t="s">
        <v>1171</v>
      </c>
      <c r="C372" s="695">
        <v>24</v>
      </c>
      <c r="D372" s="695">
        <v>467</v>
      </c>
      <c r="E372" s="751">
        <v>62</v>
      </c>
    </row>
    <row r="373" spans="1:5" s="68" customFormat="1" ht="15.95" customHeight="1">
      <c r="A373" s="83"/>
      <c r="B373" s="75" t="s">
        <v>1172</v>
      </c>
      <c r="C373" s="695">
        <v>12</v>
      </c>
      <c r="D373" s="695">
        <v>237</v>
      </c>
      <c r="E373" s="751">
        <v>38</v>
      </c>
    </row>
    <row r="374" spans="1:5" s="68" customFormat="1" ht="15.95" customHeight="1">
      <c r="A374" s="84"/>
      <c r="B374" s="80" t="s">
        <v>1173</v>
      </c>
      <c r="C374" s="627">
        <v>11</v>
      </c>
      <c r="D374" s="627">
        <v>221</v>
      </c>
      <c r="E374" s="752">
        <v>31</v>
      </c>
    </row>
    <row r="375" spans="1:5" s="74" customFormat="1" ht="15.95" customHeight="1">
      <c r="A375" s="86" t="s">
        <v>1174</v>
      </c>
      <c r="B375" s="910" t="s">
        <v>963</v>
      </c>
      <c r="C375" s="73">
        <f>SUM(C376:C382)</f>
        <v>238</v>
      </c>
      <c r="D375" s="73">
        <f>SUM(D376:D382)</f>
        <v>5507</v>
      </c>
      <c r="E375" s="750">
        <f>SUM(E376:E382)</f>
        <v>537</v>
      </c>
    </row>
    <row r="376" spans="1:5" s="68" customFormat="1" ht="15.95" customHeight="1">
      <c r="A376" s="83"/>
      <c r="B376" s="75" t="s">
        <v>1175</v>
      </c>
      <c r="C376" s="695">
        <v>16</v>
      </c>
      <c r="D376" s="695">
        <v>331</v>
      </c>
      <c r="E376" s="751">
        <v>47</v>
      </c>
    </row>
    <row r="377" spans="1:5" s="68" customFormat="1" ht="15.95" customHeight="1">
      <c r="A377" s="83"/>
      <c r="B377" s="75" t="s">
        <v>1176</v>
      </c>
      <c r="C377" s="695">
        <v>43</v>
      </c>
      <c r="D377" s="695">
        <v>1087</v>
      </c>
      <c r="E377" s="751">
        <v>125</v>
      </c>
    </row>
    <row r="378" spans="1:5" s="68" customFormat="1" ht="15.95" customHeight="1">
      <c r="A378" s="83"/>
      <c r="B378" s="75" t="s">
        <v>1177</v>
      </c>
      <c r="C378" s="695">
        <v>21</v>
      </c>
      <c r="D378" s="695">
        <v>387</v>
      </c>
      <c r="E378" s="751">
        <v>45</v>
      </c>
    </row>
    <row r="379" spans="1:5" s="68" customFormat="1" ht="15.95" customHeight="1">
      <c r="A379" s="83"/>
      <c r="B379" s="75" t="s">
        <v>1178</v>
      </c>
      <c r="C379" s="695">
        <v>19</v>
      </c>
      <c r="D379" s="695">
        <v>435</v>
      </c>
      <c r="E379" s="751">
        <v>45</v>
      </c>
    </row>
    <row r="380" spans="1:5" s="68" customFormat="1" ht="15.95" customHeight="1">
      <c r="A380" s="83"/>
      <c r="B380" s="75" t="s">
        <v>1179</v>
      </c>
      <c r="C380" s="695">
        <v>52</v>
      </c>
      <c r="D380" s="695">
        <v>1304</v>
      </c>
      <c r="E380" s="751">
        <v>155</v>
      </c>
    </row>
    <row r="381" spans="1:5" s="68" customFormat="1" ht="15.95" customHeight="1">
      <c r="A381" s="83"/>
      <c r="B381" s="75" t="s">
        <v>1180</v>
      </c>
      <c r="C381" s="695">
        <v>54</v>
      </c>
      <c r="D381" s="695">
        <v>1194</v>
      </c>
      <c r="E381" s="751">
        <v>120</v>
      </c>
    </row>
    <row r="382" spans="1:5" s="68" customFormat="1" ht="15.95" customHeight="1">
      <c r="A382" s="84"/>
      <c r="B382" s="80" t="s">
        <v>1181</v>
      </c>
      <c r="C382" s="627">
        <v>33</v>
      </c>
      <c r="D382" s="627">
        <v>769</v>
      </c>
      <c r="E382" s="752">
        <v>0</v>
      </c>
    </row>
    <row r="383" spans="1:5" s="74" customFormat="1" ht="15.95" customHeight="1">
      <c r="A383" s="86" t="s">
        <v>1182</v>
      </c>
      <c r="B383" s="910" t="s">
        <v>871</v>
      </c>
      <c r="C383" s="73">
        <f>SUM(C384:C394)</f>
        <v>464</v>
      </c>
      <c r="D383" s="73">
        <v>9814</v>
      </c>
      <c r="E383" s="750">
        <f>SUM(E384:E394)</f>
        <v>1174</v>
      </c>
    </row>
    <row r="384" spans="1:5" s="68" customFormat="1" ht="15.95" customHeight="1">
      <c r="A384" s="83"/>
      <c r="B384" s="75" t="s">
        <v>1183</v>
      </c>
      <c r="C384" s="695">
        <v>32</v>
      </c>
      <c r="D384" s="695">
        <v>650</v>
      </c>
      <c r="E384" s="751">
        <v>100</v>
      </c>
    </row>
    <row r="385" spans="1:5" s="68" customFormat="1" ht="15.95" customHeight="1">
      <c r="A385" s="83"/>
      <c r="B385" s="75" t="s">
        <v>1184</v>
      </c>
      <c r="C385" s="695">
        <v>37</v>
      </c>
      <c r="D385" s="695">
        <v>821</v>
      </c>
      <c r="E385" s="751">
        <v>85</v>
      </c>
    </row>
    <row r="386" spans="1:5" s="68" customFormat="1" ht="15.95" customHeight="1">
      <c r="A386" s="83"/>
      <c r="B386" s="75" t="s">
        <v>1185</v>
      </c>
      <c r="C386" s="695">
        <v>18</v>
      </c>
      <c r="D386" s="695">
        <v>330</v>
      </c>
      <c r="E386" s="751">
        <v>58</v>
      </c>
    </row>
    <row r="387" spans="1:5" s="68" customFormat="1" ht="15.95" customHeight="1">
      <c r="A387" s="83"/>
      <c r="B387" s="75" t="s">
        <v>1186</v>
      </c>
      <c r="C387" s="695">
        <v>54</v>
      </c>
      <c r="D387" s="695">
        <v>1120</v>
      </c>
      <c r="E387" s="751">
        <v>101</v>
      </c>
    </row>
    <row r="388" spans="1:5" s="68" customFormat="1" ht="15.95" customHeight="1">
      <c r="A388" s="83"/>
      <c r="B388" s="75" t="s">
        <v>1187</v>
      </c>
      <c r="C388" s="695">
        <v>58</v>
      </c>
      <c r="D388" s="695">
        <v>1228</v>
      </c>
      <c r="E388" s="751">
        <v>150</v>
      </c>
    </row>
    <row r="389" spans="1:5" s="68" customFormat="1" ht="15.95" customHeight="1">
      <c r="A389" s="83"/>
      <c r="B389" s="75" t="s">
        <v>1188</v>
      </c>
      <c r="C389" s="695">
        <v>28</v>
      </c>
      <c r="D389" s="695">
        <v>525</v>
      </c>
      <c r="E389" s="751">
        <v>85</v>
      </c>
    </row>
    <row r="390" spans="1:5" s="68" customFormat="1" ht="15.95" customHeight="1">
      <c r="A390" s="83"/>
      <c r="B390" s="75" t="s">
        <v>1189</v>
      </c>
      <c r="C390" s="695">
        <v>20</v>
      </c>
      <c r="D390" s="695">
        <v>412</v>
      </c>
      <c r="E390" s="751">
        <v>46</v>
      </c>
    </row>
    <row r="391" spans="1:5" s="68" customFormat="1" ht="15.95" customHeight="1">
      <c r="A391" s="83"/>
      <c r="B391" s="75" t="s">
        <v>1190</v>
      </c>
      <c r="C391" s="695">
        <v>49</v>
      </c>
      <c r="D391" s="695">
        <v>1116</v>
      </c>
      <c r="E391" s="751">
        <v>142</v>
      </c>
    </row>
    <row r="392" spans="1:5" s="68" customFormat="1" ht="15.95" customHeight="1">
      <c r="A392" s="83"/>
      <c r="B392" s="75" t="s">
        <v>1191</v>
      </c>
      <c r="C392" s="695">
        <v>33</v>
      </c>
      <c r="D392" s="695">
        <v>753</v>
      </c>
      <c r="E392" s="751">
        <v>90</v>
      </c>
    </row>
    <row r="393" spans="1:5" s="68" customFormat="1" ht="15.95" customHeight="1">
      <c r="A393" s="83"/>
      <c r="B393" s="75" t="s">
        <v>1192</v>
      </c>
      <c r="C393" s="695">
        <v>55</v>
      </c>
      <c r="D393" s="695">
        <v>1045</v>
      </c>
      <c r="E393" s="751">
        <v>98</v>
      </c>
    </row>
    <row r="394" spans="1:5" s="68" customFormat="1" ht="15.95" customHeight="1">
      <c r="A394" s="84"/>
      <c r="B394" s="80" t="s">
        <v>967</v>
      </c>
      <c r="C394" s="627">
        <v>80</v>
      </c>
      <c r="D394" s="627">
        <v>1814</v>
      </c>
      <c r="E394" s="752">
        <v>219</v>
      </c>
    </row>
    <row r="395" spans="1:5" s="74" customFormat="1" ht="15.95" customHeight="1">
      <c r="A395" s="86" t="s">
        <v>1193</v>
      </c>
      <c r="B395" s="910" t="s">
        <v>871</v>
      </c>
      <c r="C395" s="73">
        <f>SUM(C396:C406)</f>
        <v>222</v>
      </c>
      <c r="D395" s="73">
        <v>3994</v>
      </c>
      <c r="E395" s="750">
        <f>SUM(E396:E406)</f>
        <v>547</v>
      </c>
    </row>
    <row r="396" spans="1:5" s="68" customFormat="1" ht="15.95" customHeight="1">
      <c r="A396" s="83"/>
      <c r="B396" s="75" t="s">
        <v>1194</v>
      </c>
      <c r="C396" s="695">
        <v>14</v>
      </c>
      <c r="D396" s="695">
        <v>268</v>
      </c>
      <c r="E396" s="751">
        <v>36</v>
      </c>
    </row>
    <row r="397" spans="1:5" s="68" customFormat="1" ht="15.95" customHeight="1">
      <c r="A397" s="83"/>
      <c r="B397" s="75" t="s">
        <v>1195</v>
      </c>
      <c r="C397" s="695">
        <v>13</v>
      </c>
      <c r="D397" s="695">
        <v>221</v>
      </c>
      <c r="E397" s="751">
        <v>39</v>
      </c>
    </row>
    <row r="398" spans="1:5" s="68" customFormat="1" ht="15.95" customHeight="1">
      <c r="A398" s="83"/>
      <c r="B398" s="75" t="s">
        <v>1196</v>
      </c>
      <c r="C398" s="695">
        <v>25</v>
      </c>
      <c r="D398" s="695">
        <v>420</v>
      </c>
      <c r="E398" s="751">
        <v>69</v>
      </c>
    </row>
    <row r="399" spans="1:5" s="68" customFormat="1" ht="15.95" customHeight="1">
      <c r="A399" s="83"/>
      <c r="B399" s="75" t="s">
        <v>1197</v>
      </c>
      <c r="C399" s="695">
        <v>11</v>
      </c>
      <c r="D399" s="695">
        <v>143</v>
      </c>
      <c r="E399" s="751">
        <v>31</v>
      </c>
    </row>
    <row r="400" spans="1:5" s="68" customFormat="1" ht="15.95" customHeight="1">
      <c r="A400" s="83"/>
      <c r="B400" s="75" t="s">
        <v>1198</v>
      </c>
      <c r="C400" s="695">
        <v>15</v>
      </c>
      <c r="D400" s="695">
        <v>261</v>
      </c>
      <c r="E400" s="751">
        <v>50</v>
      </c>
    </row>
    <row r="401" spans="1:5" s="68" customFormat="1" ht="15.95" customHeight="1">
      <c r="A401" s="83"/>
      <c r="B401" s="75" t="s">
        <v>1199</v>
      </c>
      <c r="C401" s="695">
        <v>21</v>
      </c>
      <c r="D401" s="695">
        <v>475</v>
      </c>
      <c r="E401" s="751">
        <v>75</v>
      </c>
    </row>
    <row r="402" spans="1:5" s="68" customFormat="1" ht="15.95" customHeight="1">
      <c r="A402" s="83"/>
      <c r="B402" s="75" t="s">
        <v>1200</v>
      </c>
      <c r="C402" s="695">
        <v>33</v>
      </c>
      <c r="D402" s="695">
        <v>682</v>
      </c>
      <c r="E402" s="751">
        <v>75</v>
      </c>
    </row>
    <row r="403" spans="1:5" s="68" customFormat="1" ht="15.95" customHeight="1">
      <c r="A403" s="83"/>
      <c r="B403" s="75" t="s">
        <v>1201</v>
      </c>
      <c r="C403" s="695">
        <v>11</v>
      </c>
      <c r="D403" s="695">
        <v>154</v>
      </c>
      <c r="E403" s="751">
        <v>25</v>
      </c>
    </row>
    <row r="404" spans="1:5" s="68" customFormat="1" ht="15.95" customHeight="1">
      <c r="A404" s="83"/>
      <c r="B404" s="75" t="s">
        <v>1202</v>
      </c>
      <c r="C404" s="695">
        <v>28</v>
      </c>
      <c r="D404" s="695">
        <v>492</v>
      </c>
      <c r="E404" s="751">
        <v>55</v>
      </c>
    </row>
    <row r="405" spans="1:5" s="68" customFormat="1" ht="15.95" customHeight="1">
      <c r="A405" s="83"/>
      <c r="B405" s="75" t="s">
        <v>1203</v>
      </c>
      <c r="C405" s="695">
        <v>27</v>
      </c>
      <c r="D405" s="695">
        <v>525</v>
      </c>
      <c r="E405" s="751">
        <v>60</v>
      </c>
    </row>
    <row r="406" spans="1:5" s="68" customFormat="1" ht="15.95" customHeight="1">
      <c r="A406" s="84"/>
      <c r="B406" s="80" t="s">
        <v>1204</v>
      </c>
      <c r="C406" s="627">
        <v>24</v>
      </c>
      <c r="D406" s="627">
        <v>353</v>
      </c>
      <c r="E406" s="752">
        <v>32</v>
      </c>
    </row>
    <row r="407" spans="1:5" s="74" customFormat="1" ht="15.75" customHeight="1">
      <c r="A407" s="86" t="s">
        <v>1205</v>
      </c>
      <c r="B407" s="910" t="s">
        <v>941</v>
      </c>
      <c r="C407" s="73">
        <f>SUM(C408:C413)</f>
        <v>118</v>
      </c>
      <c r="D407" s="73">
        <f>SUM(D408:D413)</f>
        <v>2053</v>
      </c>
      <c r="E407" s="750">
        <f>SUM(E408:E413)</f>
        <v>304</v>
      </c>
    </row>
    <row r="408" spans="1:5" s="68" customFormat="1" ht="15.95" customHeight="1">
      <c r="A408" s="83"/>
      <c r="B408" s="75" t="s">
        <v>1206</v>
      </c>
      <c r="C408" s="695">
        <v>34</v>
      </c>
      <c r="D408" s="695">
        <v>657</v>
      </c>
      <c r="E408" s="751">
        <v>96</v>
      </c>
    </row>
    <row r="409" spans="1:5" s="68" customFormat="1" ht="15.95" customHeight="1">
      <c r="A409" s="83"/>
      <c r="B409" s="75" t="s">
        <v>1207</v>
      </c>
      <c r="C409" s="695">
        <v>31</v>
      </c>
      <c r="D409" s="695">
        <v>673</v>
      </c>
      <c r="E409" s="751">
        <v>106</v>
      </c>
    </row>
    <row r="410" spans="1:5" s="68" customFormat="1" ht="15.95" customHeight="1">
      <c r="A410" s="83"/>
      <c r="B410" s="75" t="s">
        <v>1208</v>
      </c>
      <c r="C410" s="695">
        <v>20</v>
      </c>
      <c r="D410" s="695">
        <v>353</v>
      </c>
      <c r="E410" s="751">
        <v>49</v>
      </c>
    </row>
    <row r="411" spans="1:5" s="68" customFormat="1" ht="15.95" customHeight="1">
      <c r="A411" s="83"/>
      <c r="B411" s="75" t="s">
        <v>1209</v>
      </c>
      <c r="C411" s="695">
        <v>13</v>
      </c>
      <c r="D411" s="695">
        <v>170</v>
      </c>
      <c r="E411" s="751">
        <v>26</v>
      </c>
    </row>
    <row r="412" spans="1:5" s="68" customFormat="1" ht="15.95" customHeight="1">
      <c r="A412" s="83"/>
      <c r="B412" s="75" t="s">
        <v>1210</v>
      </c>
      <c r="C412" s="695">
        <v>11</v>
      </c>
      <c r="D412" s="695">
        <v>138</v>
      </c>
      <c r="E412" s="751">
        <v>18</v>
      </c>
    </row>
    <row r="413" spans="1:5" s="68" customFormat="1" ht="15.95" customHeight="1">
      <c r="A413" s="84"/>
      <c r="B413" s="80" t="s">
        <v>1211</v>
      </c>
      <c r="C413" s="627">
        <v>9</v>
      </c>
      <c r="D413" s="627">
        <v>62</v>
      </c>
      <c r="E413" s="752">
        <v>9</v>
      </c>
    </row>
    <row r="414" spans="1:5" s="74" customFormat="1" ht="15.95" customHeight="1">
      <c r="A414" s="86" t="s">
        <v>1212</v>
      </c>
      <c r="B414" s="910" t="s">
        <v>1213</v>
      </c>
      <c r="C414" s="73">
        <f>SUM(C415:C426)</f>
        <v>520</v>
      </c>
      <c r="D414" s="73">
        <f>SUM(D415:D426)</f>
        <v>10870</v>
      </c>
      <c r="E414" s="750">
        <f>SUM(E415:E426)</f>
        <v>1341</v>
      </c>
    </row>
    <row r="415" spans="1:5" s="68" customFormat="1" ht="15.95" customHeight="1">
      <c r="A415" s="83"/>
      <c r="B415" s="75" t="s">
        <v>1214</v>
      </c>
      <c r="C415" s="695">
        <v>41</v>
      </c>
      <c r="D415" s="695">
        <v>823</v>
      </c>
      <c r="E415" s="751">
        <v>142</v>
      </c>
    </row>
    <row r="416" spans="1:5" s="68" customFormat="1" ht="15.95" customHeight="1">
      <c r="A416" s="83"/>
      <c r="B416" s="75" t="s">
        <v>1215</v>
      </c>
      <c r="C416" s="695">
        <v>54</v>
      </c>
      <c r="D416" s="695">
        <v>1080</v>
      </c>
      <c r="E416" s="751">
        <v>99</v>
      </c>
    </row>
    <row r="417" spans="1:5" s="68" customFormat="1" ht="15.95" customHeight="1">
      <c r="A417" s="83"/>
      <c r="B417" s="75" t="s">
        <v>1216</v>
      </c>
      <c r="C417" s="695">
        <v>78</v>
      </c>
      <c r="D417" s="695">
        <v>1628</v>
      </c>
      <c r="E417" s="751">
        <v>191</v>
      </c>
    </row>
    <row r="418" spans="1:5" s="68" customFormat="1" ht="15.95" customHeight="1">
      <c r="A418" s="83"/>
      <c r="B418" s="75" t="s">
        <v>1217</v>
      </c>
      <c r="C418" s="695">
        <v>36</v>
      </c>
      <c r="D418" s="695">
        <v>784</v>
      </c>
      <c r="E418" s="751">
        <v>82</v>
      </c>
    </row>
    <row r="419" spans="1:5" s="68" customFormat="1" ht="15.95" customHeight="1">
      <c r="A419" s="83"/>
      <c r="B419" s="75" t="s">
        <v>1218</v>
      </c>
      <c r="C419" s="695">
        <v>35</v>
      </c>
      <c r="D419" s="695">
        <v>743</v>
      </c>
      <c r="E419" s="751">
        <v>94</v>
      </c>
    </row>
    <row r="420" spans="1:5" s="68" customFormat="1" ht="15.95" customHeight="1">
      <c r="A420" s="83"/>
      <c r="B420" s="75" t="s">
        <v>1219</v>
      </c>
      <c r="C420" s="695">
        <v>11</v>
      </c>
      <c r="D420" s="695">
        <v>190</v>
      </c>
      <c r="E420" s="751">
        <v>18</v>
      </c>
    </row>
    <row r="421" spans="1:5" s="68" customFormat="1" ht="15.95" customHeight="1">
      <c r="A421" s="83"/>
      <c r="B421" s="75" t="s">
        <v>1220</v>
      </c>
      <c r="C421" s="695">
        <v>28</v>
      </c>
      <c r="D421" s="695">
        <v>600</v>
      </c>
      <c r="E421" s="751">
        <v>47</v>
      </c>
    </row>
    <row r="422" spans="1:5" s="68" customFormat="1" ht="15.95" customHeight="1">
      <c r="A422" s="83"/>
      <c r="B422" s="75" t="s">
        <v>1221</v>
      </c>
      <c r="C422" s="695">
        <v>47</v>
      </c>
      <c r="D422" s="695">
        <v>975</v>
      </c>
      <c r="E422" s="751">
        <v>153</v>
      </c>
    </row>
    <row r="423" spans="1:5" s="68" customFormat="1" ht="15.95" customHeight="1">
      <c r="A423" s="83"/>
      <c r="B423" s="75" t="s">
        <v>1222</v>
      </c>
      <c r="C423" s="695">
        <v>35</v>
      </c>
      <c r="D423" s="695">
        <v>790</v>
      </c>
      <c r="E423" s="751">
        <v>101</v>
      </c>
    </row>
    <row r="424" spans="1:5" s="68" customFormat="1" ht="15.95" customHeight="1">
      <c r="A424" s="83"/>
      <c r="B424" s="75" t="s">
        <v>1223</v>
      </c>
      <c r="C424" s="695">
        <v>47</v>
      </c>
      <c r="D424" s="695">
        <v>1055</v>
      </c>
      <c r="E424" s="751">
        <v>142</v>
      </c>
    </row>
    <row r="425" spans="1:5" s="68" customFormat="1" ht="15.95" customHeight="1">
      <c r="A425" s="83"/>
      <c r="B425" s="75" t="s">
        <v>141</v>
      </c>
      <c r="C425" s="695">
        <v>65</v>
      </c>
      <c r="D425" s="695">
        <v>1278</v>
      </c>
      <c r="E425" s="751">
        <v>148</v>
      </c>
    </row>
    <row r="426" spans="1:5" s="68" customFormat="1" ht="15.95" customHeight="1">
      <c r="A426" s="84"/>
      <c r="B426" s="80" t="s">
        <v>1224</v>
      </c>
      <c r="C426" s="627">
        <v>43</v>
      </c>
      <c r="D426" s="627">
        <v>924</v>
      </c>
      <c r="E426" s="752">
        <v>124</v>
      </c>
    </row>
    <row r="427" spans="1:5" s="74" customFormat="1" ht="15.95" customHeight="1">
      <c r="A427" s="86" t="s">
        <v>1225</v>
      </c>
      <c r="B427" s="910" t="s">
        <v>71</v>
      </c>
      <c r="C427" s="73">
        <f>SUM(C428:C440)</f>
        <v>477</v>
      </c>
      <c r="D427" s="73">
        <f>SUM(D428:D440)</f>
        <v>9967</v>
      </c>
      <c r="E427" s="750">
        <f>SUM(E428:E440)</f>
        <v>1192</v>
      </c>
    </row>
    <row r="428" spans="1:5" s="68" customFormat="1" ht="15.95" customHeight="1">
      <c r="A428" s="88"/>
      <c r="B428" s="75" t="s">
        <v>1226</v>
      </c>
      <c r="C428" s="695">
        <v>125</v>
      </c>
      <c r="D428" s="695">
        <v>2758</v>
      </c>
      <c r="E428" s="751">
        <v>348</v>
      </c>
    </row>
    <row r="429" spans="1:5" s="68" customFormat="1" ht="15.95" customHeight="1">
      <c r="A429" s="83"/>
      <c r="B429" s="75" t="s">
        <v>1227</v>
      </c>
      <c r="C429" s="695">
        <v>95</v>
      </c>
      <c r="D429" s="695">
        <v>2157</v>
      </c>
      <c r="E429" s="751">
        <v>285</v>
      </c>
    </row>
    <row r="430" spans="1:5" s="68" customFormat="1" ht="15.95" customHeight="1">
      <c r="A430" s="83"/>
      <c r="B430" s="75" t="s">
        <v>1228</v>
      </c>
      <c r="C430" s="695">
        <v>63</v>
      </c>
      <c r="D430" s="695">
        <v>1272</v>
      </c>
      <c r="E430" s="751">
        <v>132</v>
      </c>
    </row>
    <row r="431" spans="1:5" s="68" customFormat="1" ht="15.95" customHeight="1">
      <c r="A431" s="83"/>
      <c r="B431" s="75" t="s">
        <v>1229</v>
      </c>
      <c r="C431" s="695">
        <v>25</v>
      </c>
      <c r="D431" s="695">
        <v>631</v>
      </c>
      <c r="E431" s="751">
        <v>86</v>
      </c>
    </row>
    <row r="432" spans="1:5" s="68" customFormat="1" ht="15.95" customHeight="1">
      <c r="A432" s="83"/>
      <c r="B432" s="75" t="s">
        <v>1230</v>
      </c>
      <c r="C432" s="695">
        <v>19</v>
      </c>
      <c r="D432" s="695">
        <v>341</v>
      </c>
      <c r="E432" s="751">
        <v>27</v>
      </c>
    </row>
    <row r="433" spans="1:5" s="68" customFormat="1" ht="15.95" customHeight="1">
      <c r="A433" s="83"/>
      <c r="B433" s="75" t="s">
        <v>1231</v>
      </c>
      <c r="C433" s="695">
        <v>31</v>
      </c>
      <c r="D433" s="695">
        <v>596</v>
      </c>
      <c r="E433" s="751">
        <v>51</v>
      </c>
    </row>
    <row r="434" spans="1:5" s="68" customFormat="1" ht="15.95" customHeight="1">
      <c r="A434" s="83"/>
      <c r="B434" s="75" t="s">
        <v>1232</v>
      </c>
      <c r="C434" s="695">
        <v>10</v>
      </c>
      <c r="D434" s="695">
        <v>165</v>
      </c>
      <c r="E434" s="751">
        <v>18</v>
      </c>
    </row>
    <row r="435" spans="1:5" s="68" customFormat="1" ht="15.95" customHeight="1">
      <c r="A435" s="83"/>
      <c r="B435" s="75" t="s">
        <v>1233</v>
      </c>
      <c r="C435" s="695">
        <v>13</v>
      </c>
      <c r="D435" s="695">
        <v>310</v>
      </c>
      <c r="E435" s="751">
        <v>30</v>
      </c>
    </row>
    <row r="436" spans="1:5" s="68" customFormat="1" ht="15.95" customHeight="1">
      <c r="A436" s="83"/>
      <c r="B436" s="75" t="s">
        <v>1234</v>
      </c>
      <c r="C436" s="695">
        <v>20</v>
      </c>
      <c r="D436" s="695">
        <v>343</v>
      </c>
      <c r="E436" s="751">
        <v>60</v>
      </c>
    </row>
    <row r="437" spans="1:5" s="68" customFormat="1" ht="15.95" customHeight="1">
      <c r="A437" s="83"/>
      <c r="B437" s="75" t="s">
        <v>1235</v>
      </c>
      <c r="C437" s="695">
        <v>31</v>
      </c>
      <c r="D437" s="695">
        <v>579</v>
      </c>
      <c r="E437" s="751">
        <v>48</v>
      </c>
    </row>
    <row r="438" spans="1:5" s="68" customFormat="1" ht="15.95" customHeight="1">
      <c r="A438" s="83"/>
      <c r="B438" s="75" t="s">
        <v>1236</v>
      </c>
      <c r="C438" s="695">
        <v>19</v>
      </c>
      <c r="D438" s="695">
        <v>353</v>
      </c>
      <c r="E438" s="751">
        <v>42</v>
      </c>
    </row>
    <row r="439" spans="1:5" s="68" customFormat="1" ht="15.95" customHeight="1">
      <c r="A439" s="83"/>
      <c r="B439" s="75" t="s">
        <v>1237</v>
      </c>
      <c r="C439" s="695">
        <v>14</v>
      </c>
      <c r="D439" s="695">
        <v>221</v>
      </c>
      <c r="E439" s="751">
        <v>34</v>
      </c>
    </row>
    <row r="440" spans="1:5" s="68" customFormat="1" ht="15.95" customHeight="1">
      <c r="A440" s="84"/>
      <c r="B440" s="80" t="s">
        <v>1238</v>
      </c>
      <c r="C440" s="627">
        <v>12</v>
      </c>
      <c r="D440" s="627">
        <v>241</v>
      </c>
      <c r="E440" s="752">
        <v>31</v>
      </c>
    </row>
    <row r="441" spans="1:5" s="74" customFormat="1" ht="15.95" customHeight="1">
      <c r="A441" s="86" t="s">
        <v>1239</v>
      </c>
      <c r="B441" s="910" t="s">
        <v>44</v>
      </c>
      <c r="C441" s="73">
        <f>SUM(C442:C457)</f>
        <v>750</v>
      </c>
      <c r="D441" s="73">
        <f>SUM(D442:D457)</f>
        <v>16802</v>
      </c>
      <c r="E441" s="750">
        <f>SUM(E442:E457)</f>
        <v>1813</v>
      </c>
    </row>
    <row r="442" spans="1:5" s="68" customFormat="1" ht="15.95" customHeight="1">
      <c r="A442" s="83"/>
      <c r="B442" s="75" t="s">
        <v>1240</v>
      </c>
      <c r="C442" s="695">
        <v>9</v>
      </c>
      <c r="D442" s="695">
        <v>123</v>
      </c>
      <c r="E442" s="751">
        <v>11</v>
      </c>
    </row>
    <row r="443" spans="1:5" s="68" customFormat="1" ht="15.95" customHeight="1">
      <c r="A443" s="83"/>
      <c r="B443" s="75" t="s">
        <v>1241</v>
      </c>
      <c r="C443" s="695">
        <v>51</v>
      </c>
      <c r="D443" s="695">
        <v>1157</v>
      </c>
      <c r="E443" s="751">
        <v>115</v>
      </c>
    </row>
    <row r="444" spans="1:5" s="68" customFormat="1" ht="15.95" customHeight="1">
      <c r="A444" s="83"/>
      <c r="B444" s="75" t="s">
        <v>1242</v>
      </c>
      <c r="C444" s="695">
        <v>64</v>
      </c>
      <c r="D444" s="695">
        <v>1506</v>
      </c>
      <c r="E444" s="751">
        <v>139</v>
      </c>
    </row>
    <row r="445" spans="1:5" s="68" customFormat="1" ht="15.95" customHeight="1">
      <c r="A445" s="83"/>
      <c r="B445" s="75" t="s">
        <v>1243</v>
      </c>
      <c r="C445" s="695">
        <v>80</v>
      </c>
      <c r="D445" s="695">
        <v>1843</v>
      </c>
      <c r="E445" s="751">
        <v>153</v>
      </c>
    </row>
    <row r="446" spans="1:5" s="68" customFormat="1" ht="15.95" customHeight="1">
      <c r="A446" s="83"/>
      <c r="B446" s="75" t="s">
        <v>1244</v>
      </c>
      <c r="C446" s="695">
        <v>53</v>
      </c>
      <c r="D446" s="695">
        <v>1138</v>
      </c>
      <c r="E446" s="751">
        <v>103</v>
      </c>
    </row>
    <row r="447" spans="1:5" s="68" customFormat="1" ht="15.95" customHeight="1">
      <c r="A447" s="83"/>
      <c r="B447" s="75" t="s">
        <v>1245</v>
      </c>
      <c r="C447" s="695">
        <v>9</v>
      </c>
      <c r="D447" s="695">
        <v>75</v>
      </c>
      <c r="E447" s="751">
        <v>15</v>
      </c>
    </row>
    <row r="448" spans="1:5" s="68" customFormat="1" ht="15.95" customHeight="1">
      <c r="A448" s="83"/>
      <c r="B448" s="75" t="s">
        <v>1246</v>
      </c>
      <c r="C448" s="695">
        <v>24</v>
      </c>
      <c r="D448" s="695">
        <v>522</v>
      </c>
      <c r="E448" s="751">
        <v>70</v>
      </c>
    </row>
    <row r="449" spans="1:5" s="68" customFormat="1" ht="15.95" customHeight="1">
      <c r="A449" s="83"/>
      <c r="B449" s="75" t="s">
        <v>1247</v>
      </c>
      <c r="C449" s="695">
        <v>53</v>
      </c>
      <c r="D449" s="695">
        <v>1257</v>
      </c>
      <c r="E449" s="751">
        <v>107</v>
      </c>
    </row>
    <row r="450" spans="1:5" s="68" customFormat="1" ht="15.95" customHeight="1">
      <c r="A450" s="83"/>
      <c r="B450" s="75" t="s">
        <v>1234</v>
      </c>
      <c r="C450" s="695">
        <v>77</v>
      </c>
      <c r="D450" s="695">
        <v>1560</v>
      </c>
      <c r="E450" s="751">
        <v>163</v>
      </c>
    </row>
    <row r="451" spans="1:5" s="68" customFormat="1" ht="15.95" customHeight="1">
      <c r="A451" s="83"/>
      <c r="B451" s="75" t="s">
        <v>1248</v>
      </c>
      <c r="C451" s="695">
        <v>51</v>
      </c>
      <c r="D451" s="695">
        <v>1232</v>
      </c>
      <c r="E451" s="751">
        <v>140</v>
      </c>
    </row>
    <row r="452" spans="1:5" s="68" customFormat="1" ht="15.95" customHeight="1">
      <c r="A452" s="83"/>
      <c r="B452" s="75" t="s">
        <v>1249</v>
      </c>
      <c r="C452" s="695">
        <v>42</v>
      </c>
      <c r="D452" s="695">
        <v>953</v>
      </c>
      <c r="E452" s="751">
        <v>133</v>
      </c>
    </row>
    <row r="453" spans="1:5" s="68" customFormat="1" ht="15.95" customHeight="1">
      <c r="A453" s="83"/>
      <c r="B453" s="75" t="s">
        <v>1250</v>
      </c>
      <c r="C453" s="695">
        <v>10</v>
      </c>
      <c r="D453" s="695">
        <v>156</v>
      </c>
      <c r="E453" s="751">
        <v>18</v>
      </c>
    </row>
    <row r="454" spans="1:5" s="68" customFormat="1" ht="15.95" customHeight="1">
      <c r="A454" s="83"/>
      <c r="B454" s="75" t="s">
        <v>1251</v>
      </c>
      <c r="C454" s="695">
        <v>39</v>
      </c>
      <c r="D454" s="695">
        <v>796</v>
      </c>
      <c r="E454" s="751">
        <v>79</v>
      </c>
    </row>
    <row r="455" spans="1:5" s="68" customFormat="1" ht="15.95" customHeight="1">
      <c r="A455" s="83"/>
      <c r="B455" s="75" t="s">
        <v>1252</v>
      </c>
      <c r="C455" s="695">
        <v>23</v>
      </c>
      <c r="D455" s="695">
        <v>485</v>
      </c>
      <c r="E455" s="751">
        <v>58</v>
      </c>
    </row>
    <row r="456" spans="1:5" s="68" customFormat="1" ht="15.95" customHeight="1">
      <c r="A456" s="83"/>
      <c r="B456" s="75" t="s">
        <v>1253</v>
      </c>
      <c r="C456" s="695">
        <v>57</v>
      </c>
      <c r="D456" s="695">
        <v>1368</v>
      </c>
      <c r="E456" s="751">
        <v>173</v>
      </c>
    </row>
    <row r="457" spans="1:5" s="68" customFormat="1" ht="15.95" customHeight="1">
      <c r="A457" s="84"/>
      <c r="B457" s="80" t="s">
        <v>1254</v>
      </c>
      <c r="C457" s="627">
        <v>108</v>
      </c>
      <c r="D457" s="627">
        <v>2631</v>
      </c>
      <c r="E457" s="752">
        <v>336</v>
      </c>
    </row>
    <row r="458" spans="1:5" s="74" customFormat="1" ht="15.95" customHeight="1">
      <c r="A458" s="86" t="s">
        <v>1255</v>
      </c>
      <c r="B458" s="910" t="s">
        <v>932</v>
      </c>
      <c r="C458" s="73">
        <f>SUM(C459:C466)</f>
        <v>331</v>
      </c>
      <c r="D458" s="73">
        <f>SUM(D459:D466)</f>
        <v>7513</v>
      </c>
      <c r="E458" s="750">
        <f>SUM(E459:E466)</f>
        <v>861</v>
      </c>
    </row>
    <row r="459" spans="1:5" s="68" customFormat="1" ht="15.95" customHeight="1">
      <c r="A459" s="83"/>
      <c r="B459" s="75" t="s">
        <v>1256</v>
      </c>
      <c r="C459" s="695">
        <v>44</v>
      </c>
      <c r="D459" s="695">
        <v>954</v>
      </c>
      <c r="E459" s="751">
        <v>80</v>
      </c>
    </row>
    <row r="460" spans="1:5" s="68" customFormat="1" ht="15.95" customHeight="1">
      <c r="A460" s="83"/>
      <c r="B460" s="75" t="s">
        <v>1257</v>
      </c>
      <c r="C460" s="695">
        <v>26</v>
      </c>
      <c r="D460" s="695">
        <v>619</v>
      </c>
      <c r="E460" s="751">
        <v>74</v>
      </c>
    </row>
    <row r="461" spans="1:5" s="68" customFormat="1" ht="15.95" customHeight="1">
      <c r="A461" s="83"/>
      <c r="B461" s="75" t="s">
        <v>1258</v>
      </c>
      <c r="C461" s="695">
        <v>26</v>
      </c>
      <c r="D461" s="695">
        <v>586</v>
      </c>
      <c r="E461" s="751">
        <v>72</v>
      </c>
    </row>
    <row r="462" spans="1:5" s="68" customFormat="1" ht="15.95" customHeight="1">
      <c r="A462" s="83"/>
      <c r="B462" s="75" t="s">
        <v>1259</v>
      </c>
      <c r="C462" s="695">
        <v>45</v>
      </c>
      <c r="D462" s="695">
        <v>1028</v>
      </c>
      <c r="E462" s="751">
        <v>114</v>
      </c>
    </row>
    <row r="463" spans="1:5" s="68" customFormat="1" ht="15.95" customHeight="1">
      <c r="A463" s="83"/>
      <c r="B463" s="75" t="s">
        <v>1260</v>
      </c>
      <c r="C463" s="695">
        <v>28</v>
      </c>
      <c r="D463" s="695">
        <v>650</v>
      </c>
      <c r="E463" s="751">
        <v>79</v>
      </c>
    </row>
    <row r="464" spans="1:5" s="68" customFormat="1" ht="15.95" customHeight="1">
      <c r="A464" s="83"/>
      <c r="B464" s="75" t="s">
        <v>1261</v>
      </c>
      <c r="C464" s="695">
        <v>17</v>
      </c>
      <c r="D464" s="695">
        <v>360</v>
      </c>
      <c r="E464" s="751">
        <v>38</v>
      </c>
    </row>
    <row r="465" spans="1:5" s="68" customFormat="1" ht="15.95" customHeight="1">
      <c r="A465" s="83"/>
      <c r="B465" s="75" t="s">
        <v>1262</v>
      </c>
      <c r="C465" s="695">
        <v>20</v>
      </c>
      <c r="D465" s="695">
        <v>409</v>
      </c>
      <c r="E465" s="751">
        <v>44</v>
      </c>
    </row>
    <row r="466" spans="1:5" s="68" customFormat="1" ht="15.95" customHeight="1">
      <c r="A466" s="84"/>
      <c r="B466" s="80" t="s">
        <v>1263</v>
      </c>
      <c r="C466" s="627">
        <v>125</v>
      </c>
      <c r="D466" s="627">
        <v>2907</v>
      </c>
      <c r="E466" s="752">
        <v>360</v>
      </c>
    </row>
    <row r="467" spans="1:5" s="74" customFormat="1" ht="15.95" customHeight="1">
      <c r="A467" s="82" t="s">
        <v>1264</v>
      </c>
      <c r="B467" s="910" t="s">
        <v>941</v>
      </c>
      <c r="C467" s="626">
        <f>SUM(C468:C473)</f>
        <v>264</v>
      </c>
      <c r="D467" s="626">
        <f>SUM(D468:D473)</f>
        <v>5433</v>
      </c>
      <c r="E467" s="753">
        <f>SUM(E468:E473)</f>
        <v>612</v>
      </c>
    </row>
    <row r="468" spans="1:5" s="68" customFormat="1" ht="15.95" customHeight="1">
      <c r="A468" s="83"/>
      <c r="B468" s="75" t="s">
        <v>1265</v>
      </c>
      <c r="C468" s="695">
        <v>123</v>
      </c>
      <c r="D468" s="695">
        <v>2677</v>
      </c>
      <c r="E468" s="751">
        <v>291</v>
      </c>
    </row>
    <row r="469" spans="1:5" s="68" customFormat="1" ht="15.95" customHeight="1">
      <c r="A469" s="83"/>
      <c r="B469" s="75" t="s">
        <v>1266</v>
      </c>
      <c r="C469" s="695">
        <v>52</v>
      </c>
      <c r="D469" s="695">
        <v>1036</v>
      </c>
      <c r="E469" s="751">
        <v>111</v>
      </c>
    </row>
    <row r="470" spans="1:5" s="68" customFormat="1" ht="15.95" customHeight="1">
      <c r="A470" s="83"/>
      <c r="B470" s="75" t="s">
        <v>1267</v>
      </c>
      <c r="C470" s="695">
        <v>13</v>
      </c>
      <c r="D470" s="695">
        <v>273</v>
      </c>
      <c r="E470" s="751">
        <v>31</v>
      </c>
    </row>
    <row r="471" spans="1:5" s="68" customFormat="1" ht="15.95" customHeight="1">
      <c r="A471" s="83"/>
      <c r="B471" s="75" t="s">
        <v>1268</v>
      </c>
      <c r="C471" s="695">
        <v>34</v>
      </c>
      <c r="D471" s="695">
        <v>646</v>
      </c>
      <c r="E471" s="751">
        <v>81</v>
      </c>
    </row>
    <row r="472" spans="1:5" s="68" customFormat="1" ht="15.95" customHeight="1">
      <c r="A472" s="83"/>
      <c r="B472" s="75" t="s">
        <v>1269</v>
      </c>
      <c r="C472" s="695">
        <v>23</v>
      </c>
      <c r="D472" s="695">
        <v>393</v>
      </c>
      <c r="E472" s="751">
        <v>50</v>
      </c>
    </row>
    <row r="473" spans="1:5" s="68" customFormat="1" ht="15.95" customHeight="1">
      <c r="A473" s="84"/>
      <c r="B473" s="80" t="s">
        <v>1270</v>
      </c>
      <c r="C473" s="627">
        <v>19</v>
      </c>
      <c r="D473" s="627">
        <v>408</v>
      </c>
      <c r="E473" s="752">
        <v>48</v>
      </c>
    </row>
    <row r="474" spans="1:5" s="74" customFormat="1" ht="15.95" customHeight="1">
      <c r="A474" s="86" t="s">
        <v>1271</v>
      </c>
      <c r="B474" s="910" t="s">
        <v>941</v>
      </c>
      <c r="C474" s="73">
        <f>SUM(C475:C480)</f>
        <v>404</v>
      </c>
      <c r="D474" s="73">
        <f>SUM(D475:D480)</f>
        <v>9053</v>
      </c>
      <c r="E474" s="750">
        <f>SUM(E475:E480)</f>
        <v>1019</v>
      </c>
    </row>
    <row r="475" spans="1:5" s="68" customFormat="1" ht="15.95" customHeight="1">
      <c r="A475" s="83"/>
      <c r="B475" s="75" t="s">
        <v>1272</v>
      </c>
      <c r="C475" s="695">
        <v>76</v>
      </c>
      <c r="D475" s="695">
        <v>1810</v>
      </c>
      <c r="E475" s="751">
        <v>318</v>
      </c>
    </row>
    <row r="476" spans="1:5" s="68" customFormat="1" ht="15.95" customHeight="1">
      <c r="A476" s="83"/>
      <c r="B476" s="75" t="s">
        <v>1273</v>
      </c>
      <c r="C476" s="695">
        <v>111</v>
      </c>
      <c r="D476" s="695">
        <v>2511</v>
      </c>
      <c r="E476" s="751">
        <v>255</v>
      </c>
    </row>
    <row r="477" spans="1:5" s="68" customFormat="1" ht="15.95" customHeight="1">
      <c r="A477" s="83"/>
      <c r="B477" s="75" t="s">
        <v>1274</v>
      </c>
      <c r="C477" s="695">
        <v>54</v>
      </c>
      <c r="D477" s="695">
        <v>1255</v>
      </c>
      <c r="E477" s="751">
        <v>127</v>
      </c>
    </row>
    <row r="478" spans="1:5" s="68" customFormat="1" ht="15.95" customHeight="1">
      <c r="A478" s="83"/>
      <c r="B478" s="75" t="s">
        <v>1275</v>
      </c>
      <c r="C478" s="695">
        <v>81</v>
      </c>
      <c r="D478" s="695">
        <v>1685</v>
      </c>
      <c r="E478" s="751">
        <v>164</v>
      </c>
    </row>
    <row r="479" spans="1:5" s="68" customFormat="1" ht="15.95" customHeight="1">
      <c r="A479" s="83"/>
      <c r="B479" s="75" t="s">
        <v>1276</v>
      </c>
      <c r="C479" s="695">
        <v>22</v>
      </c>
      <c r="D479" s="695">
        <v>467</v>
      </c>
      <c r="E479" s="751">
        <v>36</v>
      </c>
    </row>
    <row r="480" spans="1:5" s="68" customFormat="1" ht="15.95" customHeight="1">
      <c r="A480" s="84"/>
      <c r="B480" s="80" t="s">
        <v>1277</v>
      </c>
      <c r="C480" s="627">
        <v>60</v>
      </c>
      <c r="D480" s="627">
        <v>1325</v>
      </c>
      <c r="E480" s="752">
        <v>119</v>
      </c>
    </row>
    <row r="481" spans="1:5" s="74" customFormat="1" ht="15.95" customHeight="1">
      <c r="A481" s="82" t="s">
        <v>1278</v>
      </c>
      <c r="B481" s="910" t="s">
        <v>932</v>
      </c>
      <c r="C481" s="626">
        <f>SUM(C482:C489)</f>
        <v>376</v>
      </c>
      <c r="D481" s="626">
        <f>SUM(D482:D489)</f>
        <v>8501</v>
      </c>
      <c r="E481" s="753">
        <f>SUM(E482:E489)</f>
        <v>927</v>
      </c>
    </row>
    <row r="482" spans="1:5" s="68" customFormat="1" ht="15.95" customHeight="1">
      <c r="A482" s="83"/>
      <c r="B482" s="75" t="s">
        <v>1279</v>
      </c>
      <c r="C482" s="695">
        <v>103</v>
      </c>
      <c r="D482" s="695">
        <v>2594</v>
      </c>
      <c r="E482" s="751">
        <v>243</v>
      </c>
    </row>
    <row r="483" spans="1:5" s="68" customFormat="1" ht="15.95" customHeight="1">
      <c r="A483" s="88"/>
      <c r="B483" s="75" t="s">
        <v>1280</v>
      </c>
      <c r="C483" s="695">
        <v>39</v>
      </c>
      <c r="D483" s="695">
        <v>808</v>
      </c>
      <c r="E483" s="751">
        <v>91</v>
      </c>
    </row>
    <row r="484" spans="1:5" s="68" customFormat="1" ht="15.95" customHeight="1">
      <c r="A484" s="83"/>
      <c r="B484" s="75" t="s">
        <v>1281</v>
      </c>
      <c r="C484" s="695">
        <v>32</v>
      </c>
      <c r="D484" s="695">
        <v>741</v>
      </c>
      <c r="E484" s="751">
        <v>64</v>
      </c>
    </row>
    <row r="485" spans="1:5" s="68" customFormat="1" ht="15.95" customHeight="1">
      <c r="A485" s="83"/>
      <c r="B485" s="75" t="s">
        <v>1264</v>
      </c>
      <c r="C485" s="695">
        <v>65</v>
      </c>
      <c r="D485" s="695">
        <v>1352</v>
      </c>
      <c r="E485" s="751">
        <v>170</v>
      </c>
    </row>
    <row r="486" spans="1:5" s="68" customFormat="1" ht="15.95" customHeight="1">
      <c r="A486" s="83"/>
      <c r="B486" s="75" t="s">
        <v>1282</v>
      </c>
      <c r="C486" s="695">
        <v>14</v>
      </c>
      <c r="D486" s="695">
        <v>222</v>
      </c>
      <c r="E486" s="751">
        <v>38</v>
      </c>
    </row>
    <row r="487" spans="1:5" s="68" customFormat="1" ht="15.95" customHeight="1">
      <c r="A487" s="83"/>
      <c r="B487" s="75" t="s">
        <v>1283</v>
      </c>
      <c r="C487" s="695">
        <v>87</v>
      </c>
      <c r="D487" s="695">
        <v>2082</v>
      </c>
      <c r="E487" s="751">
        <v>219</v>
      </c>
    </row>
    <row r="488" spans="1:5" s="68" customFormat="1" ht="15.95" customHeight="1">
      <c r="A488" s="83"/>
      <c r="B488" s="75" t="s">
        <v>1284</v>
      </c>
      <c r="C488" s="695">
        <v>11</v>
      </c>
      <c r="D488" s="695">
        <v>139</v>
      </c>
      <c r="E488" s="751">
        <v>26</v>
      </c>
    </row>
    <row r="489" spans="1:5" s="68" customFormat="1" ht="15.95" customHeight="1">
      <c r="A489" s="85"/>
      <c r="B489" s="80" t="s">
        <v>1285</v>
      </c>
      <c r="C489" s="696">
        <v>25</v>
      </c>
      <c r="D489" s="696">
        <v>563</v>
      </c>
      <c r="E489" s="754">
        <v>76</v>
      </c>
    </row>
    <row r="490" spans="1:5" s="74" customFormat="1" ht="16.5" customHeight="1">
      <c r="A490" s="907" t="s">
        <v>1286</v>
      </c>
      <c r="B490" s="911" t="s">
        <v>2000</v>
      </c>
      <c r="C490" s="697">
        <f>SUM(C3,C15,C20,C24,C34,C36,C40,C45,C49,C53,C59,C68,C75,C80,C83)+SUM(C88,C96,C105,C113,C122,C128,C135,C143,C150,C168,C158,C175,C187,C204,C213,C227)+SUM(C255,C293,C296,C315,C248,C333,C383,C342,C395,C358,C407,C375,C427,C441,C458,C467,C474,C414,C481)</f>
        <v>14867</v>
      </c>
      <c r="D490" s="697">
        <f>SUM(D3,D15,D20,D24,D34,D36,D40,D45,D49,D53,D59,D68,D75,D80,D83)+SUM(D88,D96,D105,D113,D122,D128,D135,D143,D150,D168,D158,D175,D187,D204,D213,D227)+SUM(D255,D293,D296,D315,D248,D333,D383,D342,D395,D358,D407,D375,D427,D441,D458,D467,D474,D414,D481)</f>
        <v>313873</v>
      </c>
      <c r="E490" s="756">
        <f>SUM(E3,E15,E20,E24,E34,E36,E40,E45,E49,E53,E59,E68,E75,E80,E83)+SUM(E88,E96,E105,E113,E122,E128,E135,E143,E150,E168,E158,E175,E187,E204,E213,E227)+SUM(E255,E293,E296,E315,E248,E333,E383,E342,E395,E358,E407,E375,E427,E441,E458,E467,E474,E414,E481)</f>
        <v>36981</v>
      </c>
    </row>
    <row r="491" spans="1:5" s="74" customFormat="1" ht="19.5" customHeight="1">
      <c r="A491" s="908" t="s">
        <v>1287</v>
      </c>
      <c r="B491" s="908"/>
      <c r="C491" s="908"/>
      <c r="D491" s="908"/>
      <c r="E491" s="908"/>
    </row>
    <row r="492" spans="1:5" ht="16.5" customHeight="1">
      <c r="C492" s="90"/>
      <c r="D492" s="90"/>
      <c r="E492" s="91"/>
    </row>
    <row r="493" spans="1:5" ht="16.5" customHeight="1">
      <c r="C493" s="90"/>
      <c r="D493" s="90"/>
      <c r="E493" s="91"/>
    </row>
    <row r="494" spans="1:5" ht="16.5" customHeight="1">
      <c r="C494" s="90"/>
      <c r="D494" s="90"/>
      <c r="E494" s="91"/>
    </row>
    <row r="495" spans="1:5" ht="16.5" customHeight="1">
      <c r="C495" s="90"/>
      <c r="D495" s="90"/>
      <c r="E495" s="91"/>
    </row>
    <row r="496" spans="1:5" ht="16.5" customHeight="1">
      <c r="C496" s="90"/>
      <c r="D496" s="90"/>
      <c r="E496" s="91"/>
    </row>
    <row r="497" spans="3:5" ht="16.5" customHeight="1">
      <c r="C497" s="90"/>
      <c r="D497" s="90"/>
      <c r="E497" s="91"/>
    </row>
    <row r="498" spans="3:5" ht="16.5" customHeight="1">
      <c r="C498" s="90"/>
      <c r="D498" s="90"/>
      <c r="E498" s="91"/>
    </row>
    <row r="499" spans="3:5" ht="16.5" customHeight="1">
      <c r="C499" s="90"/>
      <c r="D499" s="90"/>
      <c r="E499" s="91"/>
    </row>
    <row r="500" spans="3:5" ht="16.5" customHeight="1">
      <c r="C500" s="90"/>
      <c r="D500" s="90"/>
      <c r="E500" s="91"/>
    </row>
    <row r="501" spans="3:5" ht="16.5" customHeight="1">
      <c r="C501" s="90"/>
      <c r="D501" s="90"/>
      <c r="E501" s="91"/>
    </row>
    <row r="502" spans="3:5" ht="16.5" customHeight="1">
      <c r="C502" s="90"/>
      <c r="D502" s="90"/>
      <c r="E502" s="91"/>
    </row>
    <row r="503" spans="3:5" ht="16.5" customHeight="1">
      <c r="C503" s="90"/>
      <c r="D503" s="90"/>
      <c r="E503" s="91"/>
    </row>
    <row r="504" spans="3:5" ht="16.5" customHeight="1">
      <c r="C504" s="90"/>
      <c r="D504" s="90"/>
      <c r="E504" s="91"/>
    </row>
    <row r="505" spans="3:5" ht="16.5" customHeight="1">
      <c r="C505" s="90"/>
      <c r="D505" s="90"/>
      <c r="E505" s="91"/>
    </row>
    <row r="506" spans="3:5" ht="16.5" customHeight="1">
      <c r="C506" s="90"/>
      <c r="D506" s="90"/>
      <c r="E506" s="91"/>
    </row>
    <row r="507" spans="3:5" ht="16.5" customHeight="1">
      <c r="C507" s="90"/>
      <c r="D507" s="90"/>
      <c r="E507" s="91"/>
    </row>
    <row r="508" spans="3:5" ht="16.5" customHeight="1">
      <c r="C508" s="90"/>
      <c r="D508" s="90"/>
      <c r="E508" s="91"/>
    </row>
    <row r="509" spans="3:5" ht="16.5" customHeight="1">
      <c r="C509" s="90"/>
      <c r="D509" s="90"/>
      <c r="E509" s="91"/>
    </row>
    <row r="510" spans="3:5" ht="16.5" customHeight="1">
      <c r="C510" s="90"/>
      <c r="D510" s="90"/>
      <c r="E510" s="91"/>
    </row>
    <row r="511" spans="3:5" ht="16.5" customHeight="1">
      <c r="C511" s="90"/>
      <c r="D511" s="90"/>
      <c r="E511" s="91"/>
    </row>
    <row r="512" spans="3:5" ht="16.5" customHeight="1">
      <c r="C512" s="90"/>
      <c r="D512" s="90"/>
      <c r="E512" s="91"/>
    </row>
    <row r="513" spans="3:5" ht="16.5" customHeight="1">
      <c r="C513" s="90"/>
      <c r="D513" s="90"/>
      <c r="E513" s="91"/>
    </row>
    <row r="514" spans="3:5" ht="16.5" customHeight="1">
      <c r="C514" s="90"/>
      <c r="D514" s="90"/>
      <c r="E514" s="91"/>
    </row>
    <row r="515" spans="3:5" ht="16.5" customHeight="1">
      <c r="C515" s="90"/>
      <c r="D515" s="90"/>
      <c r="E515" s="91"/>
    </row>
    <row r="516" spans="3:5" ht="16.5" customHeight="1">
      <c r="C516" s="90"/>
      <c r="D516" s="90"/>
      <c r="E516" s="91"/>
    </row>
    <row r="517" spans="3:5" ht="16.5" customHeight="1">
      <c r="C517" s="90"/>
      <c r="D517" s="90"/>
      <c r="E517" s="91"/>
    </row>
    <row r="518" spans="3:5" ht="16.5" customHeight="1">
      <c r="C518" s="90"/>
      <c r="D518" s="90"/>
      <c r="E518" s="91"/>
    </row>
    <row r="519" spans="3:5" ht="16.5" customHeight="1">
      <c r="C519" s="90"/>
      <c r="D519" s="90"/>
      <c r="E519" s="91"/>
    </row>
    <row r="520" spans="3:5" ht="16.5" customHeight="1">
      <c r="C520" s="90"/>
      <c r="D520" s="90"/>
      <c r="E520" s="91"/>
    </row>
    <row r="521" spans="3:5" ht="16.5" customHeight="1">
      <c r="C521" s="90"/>
      <c r="D521" s="90"/>
      <c r="E521" s="91"/>
    </row>
    <row r="522" spans="3:5" ht="16.5" customHeight="1">
      <c r="C522" s="90"/>
      <c r="D522" s="90"/>
      <c r="E522" s="91"/>
    </row>
    <row r="523" spans="3:5" ht="16.5" customHeight="1">
      <c r="C523" s="90"/>
      <c r="D523" s="90"/>
      <c r="E523" s="91"/>
    </row>
    <row r="524" spans="3:5" ht="16.5" customHeight="1">
      <c r="C524" s="90"/>
      <c r="D524" s="90"/>
      <c r="E524" s="91"/>
    </row>
    <row r="525" spans="3:5" ht="16.5" customHeight="1">
      <c r="C525" s="90"/>
      <c r="D525" s="90"/>
      <c r="E525" s="91"/>
    </row>
    <row r="526" spans="3:5" ht="16.5" customHeight="1">
      <c r="C526" s="90"/>
      <c r="D526" s="90"/>
      <c r="E526" s="91"/>
    </row>
    <row r="527" spans="3:5" ht="16.5" customHeight="1">
      <c r="C527" s="90"/>
      <c r="D527" s="90"/>
      <c r="E527" s="91"/>
    </row>
    <row r="528" spans="3:5" ht="16.5" customHeight="1">
      <c r="C528" s="90"/>
      <c r="D528" s="90"/>
      <c r="E528" s="91"/>
    </row>
    <row r="529" spans="3:5" ht="16.5" customHeight="1">
      <c r="C529" s="90"/>
      <c r="D529" s="90"/>
      <c r="E529" s="91"/>
    </row>
    <row r="530" spans="3:5" ht="16.5" customHeight="1">
      <c r="C530" s="90"/>
      <c r="D530" s="90"/>
      <c r="E530" s="91"/>
    </row>
    <row r="531" spans="3:5" ht="16.5" customHeight="1">
      <c r="C531" s="90"/>
      <c r="D531" s="90"/>
      <c r="E531" s="91"/>
    </row>
    <row r="532" spans="3:5" ht="16.5" customHeight="1">
      <c r="C532" s="90"/>
      <c r="D532" s="90"/>
      <c r="E532" s="91"/>
    </row>
    <row r="533" spans="3:5" ht="16.5" customHeight="1">
      <c r="C533" s="90"/>
      <c r="D533" s="90"/>
      <c r="E533" s="91"/>
    </row>
    <row r="534" spans="3:5" ht="16.5" customHeight="1">
      <c r="C534" s="90"/>
      <c r="D534" s="90"/>
      <c r="E534" s="91"/>
    </row>
    <row r="535" spans="3:5" ht="16.5" customHeight="1">
      <c r="C535" s="90"/>
      <c r="D535" s="90"/>
      <c r="E535" s="91"/>
    </row>
    <row r="536" spans="3:5" ht="16.5" customHeight="1">
      <c r="C536" s="90"/>
      <c r="D536" s="90"/>
      <c r="E536" s="91"/>
    </row>
    <row r="537" spans="3:5" ht="16.5" customHeight="1">
      <c r="C537" s="90"/>
      <c r="D537" s="90"/>
      <c r="E537" s="91"/>
    </row>
    <row r="538" spans="3:5" ht="16.5" customHeight="1">
      <c r="C538" s="90"/>
      <c r="D538" s="90"/>
      <c r="E538" s="91"/>
    </row>
    <row r="539" spans="3:5" ht="16.5" customHeight="1">
      <c r="C539" s="90"/>
      <c r="D539" s="90"/>
      <c r="E539" s="91"/>
    </row>
    <row r="540" spans="3:5" ht="16.5" customHeight="1">
      <c r="C540" s="90"/>
      <c r="D540" s="90"/>
      <c r="E540" s="91"/>
    </row>
    <row r="541" spans="3:5" ht="16.5" customHeight="1">
      <c r="C541" s="90"/>
      <c r="D541" s="90"/>
      <c r="E541" s="91"/>
    </row>
    <row r="542" spans="3:5" ht="16.5" customHeight="1"/>
    <row r="543" spans="3:5" ht="16.5" customHeight="1"/>
    <row r="544" spans="3:5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</sheetData>
  <phoneticPr fontId="129" type="noConversion"/>
  <printOptions horizontalCentered="1"/>
  <pageMargins left="0.39370078740157483" right="0.39370078740157483" top="0.78740157480314965" bottom="0.59055118110236227" header="0.47244094488188981" footer="0.23622047244094491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D19"/>
  <sheetViews>
    <sheetView showGridLines="0" view="pageBreakPreview" zoomScale="90" zoomScaleNormal="120" zoomScaleSheetLayoutView="90" workbookViewId="0">
      <selection activeCell="E8" sqref="E8"/>
    </sheetView>
  </sheetViews>
  <sheetFormatPr defaultColWidth="11.42578125" defaultRowHeight="18.75"/>
  <cols>
    <col min="1" max="1" width="73" style="94" customWidth="1"/>
    <col min="2" max="2" width="9.42578125" style="113" customWidth="1"/>
    <col min="3" max="3" width="26" style="94" customWidth="1"/>
    <col min="4" max="16384" width="11.42578125" style="94"/>
  </cols>
  <sheetData>
    <row r="1" spans="1:3" ht="26.25" customHeight="1">
      <c r="A1" s="912" t="s">
        <v>406</v>
      </c>
      <c r="B1" s="912"/>
      <c r="C1" s="912"/>
    </row>
    <row r="2" spans="1:3" s="95" customFormat="1" ht="26.1" customHeight="1">
      <c r="A2" s="915" t="s">
        <v>1288</v>
      </c>
      <c r="B2" s="914" t="s">
        <v>2148</v>
      </c>
      <c r="C2" s="914" t="s">
        <v>2149</v>
      </c>
    </row>
    <row r="3" spans="1:3" ht="26.1" customHeight="1">
      <c r="A3" s="96" t="s">
        <v>407</v>
      </c>
      <c r="B3" s="97">
        <f>SUM(B4:B14)</f>
        <v>36426</v>
      </c>
      <c r="C3" s="98">
        <f>(B3/$B$18)*100</f>
        <v>98.499229333982314</v>
      </c>
    </row>
    <row r="4" spans="1:3" ht="26.1" customHeight="1">
      <c r="A4" s="99" t="s">
        <v>2150</v>
      </c>
      <c r="B4" s="100">
        <v>23869</v>
      </c>
      <c r="C4" s="103">
        <f>(B4/$B$18)*100</f>
        <v>64.543955003920928</v>
      </c>
    </row>
    <row r="5" spans="1:3" ht="26.1" customHeight="1">
      <c r="A5" s="99" t="s">
        <v>2151</v>
      </c>
      <c r="B5" s="102">
        <v>1565</v>
      </c>
      <c r="C5" s="103">
        <f>(B5/$B$18)*100</f>
        <v>4.2319028690408587</v>
      </c>
    </row>
    <row r="6" spans="1:3" ht="26.1" customHeight="1">
      <c r="A6" s="99" t="s">
        <v>251</v>
      </c>
      <c r="B6" s="104">
        <v>9120</v>
      </c>
      <c r="C6" s="103">
        <f>(B6/$B$18)*100</f>
        <v>24.661312565912226</v>
      </c>
    </row>
    <row r="7" spans="1:3" ht="26.1" customHeight="1">
      <c r="A7" s="99" t="s">
        <v>2152</v>
      </c>
      <c r="B7" s="102">
        <v>1203</v>
      </c>
      <c r="C7" s="103">
        <f>(B7/$B$18)*100</f>
        <v>3.2530218220167115</v>
      </c>
    </row>
    <row r="8" spans="1:3" ht="26.1" customHeight="1">
      <c r="A8" s="99" t="s">
        <v>252</v>
      </c>
      <c r="B8" s="102">
        <v>102</v>
      </c>
      <c r="C8" s="103">
        <f>(B8/$B$18)*100</f>
        <v>0.27581731159243933</v>
      </c>
    </row>
    <row r="9" spans="1:3" ht="26.1" customHeight="1">
      <c r="A9" s="99" t="s">
        <v>253</v>
      </c>
      <c r="B9" s="104">
        <v>113</v>
      </c>
      <c r="C9" s="103">
        <f>(B9/$B$18)*100</f>
        <v>0.30556231578378085</v>
      </c>
    </row>
    <row r="10" spans="1:3" ht="26.1" customHeight="1">
      <c r="A10" s="99" t="s">
        <v>254</v>
      </c>
      <c r="B10" s="104">
        <v>3</v>
      </c>
      <c r="C10" s="103">
        <f>(B10/$B$18)*100</f>
        <v>8.1122738703658642E-3</v>
      </c>
    </row>
    <row r="11" spans="1:3" ht="26.1" customHeight="1">
      <c r="A11" s="99" t="s">
        <v>255</v>
      </c>
      <c r="B11" s="104">
        <v>48</v>
      </c>
      <c r="C11" s="103">
        <f>(B11/$B$18)*100</f>
        <v>0.12979638192585383</v>
      </c>
    </row>
    <row r="12" spans="1:3" ht="26.1" customHeight="1">
      <c r="A12" s="99" t="s">
        <v>2153</v>
      </c>
      <c r="B12" s="104">
        <v>33</v>
      </c>
      <c r="C12" s="103">
        <f>(B12/$B$18)*100</f>
        <v>8.9235012574024497E-2</v>
      </c>
    </row>
    <row r="13" spans="1:3" ht="26.1" customHeight="1">
      <c r="A13" s="99" t="s">
        <v>256</v>
      </c>
      <c r="B13" s="104">
        <v>254</v>
      </c>
      <c r="C13" s="103">
        <f t="shared" ref="C13:C18" si="0">(B13/$B$18)*100</f>
        <v>0.6868391876909764</v>
      </c>
    </row>
    <row r="14" spans="1:3" ht="26.1" customHeight="1">
      <c r="A14" s="99" t="s">
        <v>257</v>
      </c>
      <c r="B14" s="104">
        <v>116</v>
      </c>
      <c r="C14" s="103">
        <f t="shared" si="0"/>
        <v>0.31367458965414674</v>
      </c>
    </row>
    <row r="15" spans="1:3" ht="26.1" customHeight="1">
      <c r="A15" s="99" t="s">
        <v>258</v>
      </c>
      <c r="B15" s="105">
        <v>79</v>
      </c>
      <c r="C15" s="101">
        <f t="shared" si="0"/>
        <v>0.21362321191963443</v>
      </c>
    </row>
    <row r="16" spans="1:3" ht="26.1" customHeight="1">
      <c r="A16" s="99" t="s">
        <v>259</v>
      </c>
      <c r="B16" s="105">
        <v>80</v>
      </c>
      <c r="C16" s="101">
        <f t="shared" si="0"/>
        <v>0.21632730320975635</v>
      </c>
    </row>
    <row r="17" spans="1:4" ht="26.1" customHeight="1">
      <c r="A17" s="106" t="s">
        <v>260</v>
      </c>
      <c r="B17" s="105">
        <v>396</v>
      </c>
      <c r="C17" s="101">
        <f t="shared" si="0"/>
        <v>1.070820150888294</v>
      </c>
    </row>
    <row r="18" spans="1:4" s="95" customFormat="1" ht="26.1" customHeight="1">
      <c r="A18" s="913" t="s">
        <v>421</v>
      </c>
      <c r="B18" s="107">
        <f>SUM(B3,B15:B17)</f>
        <v>36981</v>
      </c>
      <c r="C18" s="108">
        <f t="shared" si="0"/>
        <v>100</v>
      </c>
      <c r="D18" s="109"/>
    </row>
    <row r="19" spans="1:4" s="95" customFormat="1" ht="21.75" customHeight="1">
      <c r="A19" s="110" t="s">
        <v>261</v>
      </c>
      <c r="B19" s="111"/>
      <c r="C19" s="112"/>
    </row>
  </sheetData>
  <phoneticPr fontId="129" type="noConversion"/>
  <printOptions horizontalCentered="1"/>
  <pageMargins left="0.78740157480314965" right="0.78740157480314965" top="1.1811023622047245" bottom="1.181102362204724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P16"/>
  <sheetViews>
    <sheetView showGridLines="0" zoomScale="120" workbookViewId="0">
      <selection activeCell="R5" sqref="R5"/>
    </sheetView>
  </sheetViews>
  <sheetFormatPr defaultRowHeight="18.75"/>
  <cols>
    <col min="1" max="1" width="23.42578125" style="115" customWidth="1"/>
    <col min="2" max="2" width="7.85546875" style="115" customWidth="1"/>
    <col min="3" max="3" width="8" style="115" customWidth="1"/>
    <col min="4" max="4" width="7.7109375" style="115" customWidth="1"/>
    <col min="5" max="5" width="8.5703125" style="115" customWidth="1"/>
    <col min="6" max="6" width="1" style="115" customWidth="1"/>
    <col min="7" max="7" width="7.140625" style="115" customWidth="1"/>
    <col min="8" max="8" width="2.7109375" style="115" customWidth="1"/>
    <col min="9" max="9" width="7.28515625" style="115" customWidth="1"/>
    <col min="10" max="10" width="4" style="115" customWidth="1"/>
    <col min="11" max="11" width="7.28515625" style="115" customWidth="1"/>
    <col min="12" max="12" width="4.42578125" style="115" customWidth="1"/>
    <col min="13" max="13" width="6.85546875" style="115" customWidth="1"/>
    <col min="14" max="14" width="3" style="115" customWidth="1"/>
    <col min="15" max="16384" width="9.140625" style="115"/>
  </cols>
  <sheetData>
    <row r="1" spans="1:16" s="114" customFormat="1" ht="21">
      <c r="A1" s="916" t="s">
        <v>262</v>
      </c>
      <c r="B1" s="916"/>
      <c r="C1" s="916"/>
      <c r="D1" s="916"/>
      <c r="E1" s="916"/>
      <c r="F1" s="916"/>
      <c r="G1" s="916"/>
      <c r="H1" s="916"/>
      <c r="I1" s="916"/>
      <c r="J1" s="916"/>
      <c r="K1" s="916"/>
      <c r="L1" s="916"/>
      <c r="M1" s="916"/>
      <c r="N1" s="916"/>
    </row>
    <row r="2" spans="1:16" s="117" customFormat="1" ht="21.75" customHeight="1">
      <c r="A2" s="116" t="s">
        <v>263</v>
      </c>
      <c r="B2" s="917" t="s">
        <v>264</v>
      </c>
      <c r="C2" s="918"/>
      <c r="D2" s="918"/>
      <c r="E2" s="918"/>
      <c r="F2" s="919"/>
      <c r="G2" s="917" t="s">
        <v>869</v>
      </c>
      <c r="H2" s="918"/>
      <c r="I2" s="918"/>
      <c r="J2" s="918"/>
      <c r="K2" s="918"/>
      <c r="L2" s="918"/>
      <c r="M2" s="918"/>
      <c r="N2" s="919"/>
    </row>
    <row r="3" spans="1:16" s="117" customFormat="1" ht="21.75" customHeight="1">
      <c r="A3" s="118" t="s">
        <v>265</v>
      </c>
      <c r="B3" s="874" t="s">
        <v>266</v>
      </c>
      <c r="C3" s="874" t="s">
        <v>267</v>
      </c>
      <c r="D3" s="874" t="s">
        <v>268</v>
      </c>
      <c r="E3" s="917" t="s">
        <v>421</v>
      </c>
      <c r="F3" s="919"/>
      <c r="G3" s="917" t="s">
        <v>269</v>
      </c>
      <c r="H3" s="919"/>
      <c r="I3" s="917" t="s">
        <v>270</v>
      </c>
      <c r="J3" s="920"/>
      <c r="K3" s="917" t="s">
        <v>271</v>
      </c>
      <c r="L3" s="920"/>
      <c r="M3" s="917" t="s">
        <v>272</v>
      </c>
      <c r="N3" s="919"/>
    </row>
    <row r="4" spans="1:16" ht="27" customHeight="1">
      <c r="A4" s="119" t="s">
        <v>273</v>
      </c>
      <c r="B4" s="120">
        <v>196</v>
      </c>
      <c r="C4" s="121">
        <v>109</v>
      </c>
      <c r="D4" s="120">
        <v>356</v>
      </c>
      <c r="E4" s="812">
        <f>SUM(B4:D4)</f>
        <v>661</v>
      </c>
      <c r="F4" s="813"/>
      <c r="G4" s="122">
        <v>10</v>
      </c>
      <c r="H4" s="123"/>
      <c r="I4" s="124">
        <v>3</v>
      </c>
      <c r="J4" s="125"/>
      <c r="K4" s="124" t="s">
        <v>428</v>
      </c>
      <c r="L4" s="126"/>
      <c r="M4" s="124">
        <v>7</v>
      </c>
      <c r="N4" s="127"/>
    </row>
    <row r="5" spans="1:16" ht="27" customHeight="1">
      <c r="A5" s="128" t="s">
        <v>924</v>
      </c>
      <c r="B5" s="120">
        <v>439</v>
      </c>
      <c r="C5" s="121">
        <v>481</v>
      </c>
      <c r="D5" s="120">
        <v>604</v>
      </c>
      <c r="E5" s="812">
        <f t="shared" ref="E5:E12" si="0">SUM(B5:D5)</f>
        <v>1524</v>
      </c>
      <c r="F5" s="813"/>
      <c r="G5" s="122">
        <v>10</v>
      </c>
      <c r="H5" s="123"/>
      <c r="I5" s="124">
        <v>3</v>
      </c>
      <c r="J5" s="125"/>
      <c r="K5" s="124" t="s">
        <v>428</v>
      </c>
      <c r="L5" s="123"/>
      <c r="M5" s="124">
        <v>12</v>
      </c>
      <c r="N5" s="127"/>
    </row>
    <row r="6" spans="1:16" ht="27" customHeight="1">
      <c r="A6" s="128" t="s">
        <v>274</v>
      </c>
      <c r="B6" s="120">
        <v>1034</v>
      </c>
      <c r="C6" s="121">
        <v>957</v>
      </c>
      <c r="D6" s="120">
        <v>265</v>
      </c>
      <c r="E6" s="812">
        <f t="shared" si="0"/>
        <v>2256</v>
      </c>
      <c r="F6" s="813"/>
      <c r="G6" s="122">
        <v>5</v>
      </c>
      <c r="H6" s="123"/>
      <c r="I6" s="124">
        <v>3</v>
      </c>
      <c r="J6" s="125"/>
      <c r="K6" s="124" t="s">
        <v>428</v>
      </c>
      <c r="L6" s="126"/>
      <c r="M6" s="124">
        <v>7</v>
      </c>
      <c r="N6" s="127"/>
    </row>
    <row r="7" spans="1:16" ht="27" customHeight="1">
      <c r="A7" s="128" t="s">
        <v>275</v>
      </c>
      <c r="B7" s="120">
        <v>434</v>
      </c>
      <c r="C7" s="121">
        <v>561</v>
      </c>
      <c r="D7" s="120">
        <v>656</v>
      </c>
      <c r="E7" s="812">
        <f t="shared" si="0"/>
        <v>1651</v>
      </c>
      <c r="F7" s="813"/>
      <c r="G7" s="122">
        <v>9</v>
      </c>
      <c r="H7" s="123"/>
      <c r="I7" s="124">
        <v>2</v>
      </c>
      <c r="J7" s="125"/>
      <c r="K7" s="124" t="s">
        <v>428</v>
      </c>
      <c r="L7" s="126"/>
      <c r="M7" s="124">
        <v>18</v>
      </c>
      <c r="N7" s="127"/>
    </row>
    <row r="8" spans="1:16" ht="27" customHeight="1">
      <c r="A8" s="128" t="s">
        <v>276</v>
      </c>
      <c r="B8" s="120">
        <v>779</v>
      </c>
      <c r="C8" s="121">
        <v>642</v>
      </c>
      <c r="D8" s="120">
        <v>904</v>
      </c>
      <c r="E8" s="812">
        <f t="shared" si="0"/>
        <v>2325</v>
      </c>
      <c r="F8" s="813"/>
      <c r="G8" s="122">
        <v>11</v>
      </c>
      <c r="H8" s="123"/>
      <c r="I8" s="124">
        <v>3</v>
      </c>
      <c r="J8" s="125"/>
      <c r="K8" s="124" t="s">
        <v>428</v>
      </c>
      <c r="L8" s="126"/>
      <c r="M8" s="124">
        <v>16</v>
      </c>
      <c r="N8" s="127"/>
    </row>
    <row r="9" spans="1:16" ht="27" customHeight="1">
      <c r="A9" s="128" t="s">
        <v>277</v>
      </c>
      <c r="B9" s="120">
        <v>561</v>
      </c>
      <c r="C9" s="121">
        <v>473</v>
      </c>
      <c r="D9" s="120">
        <v>299</v>
      </c>
      <c r="E9" s="812">
        <f t="shared" si="0"/>
        <v>1333</v>
      </c>
      <c r="F9" s="813"/>
      <c r="G9" s="122">
        <v>11</v>
      </c>
      <c r="H9" s="123"/>
      <c r="I9" s="129">
        <v>3</v>
      </c>
      <c r="J9" s="125"/>
      <c r="K9" s="124" t="s">
        <v>428</v>
      </c>
      <c r="L9" s="123"/>
      <c r="M9" s="124">
        <v>3</v>
      </c>
      <c r="N9" s="127"/>
    </row>
    <row r="10" spans="1:16" ht="27" customHeight="1">
      <c r="A10" s="128" t="s">
        <v>957</v>
      </c>
      <c r="B10" s="120">
        <v>219</v>
      </c>
      <c r="C10" s="121">
        <v>233</v>
      </c>
      <c r="D10" s="120">
        <v>338</v>
      </c>
      <c r="E10" s="812">
        <f t="shared" si="0"/>
        <v>790</v>
      </c>
      <c r="F10" s="813"/>
      <c r="G10" s="122">
        <v>7</v>
      </c>
      <c r="H10" s="123"/>
      <c r="I10" s="124">
        <v>6</v>
      </c>
      <c r="J10" s="125"/>
      <c r="K10" s="124" t="s">
        <v>428</v>
      </c>
      <c r="L10" s="126"/>
      <c r="M10" s="124">
        <v>5</v>
      </c>
      <c r="N10" s="127"/>
    </row>
    <row r="11" spans="1:16" ht="27" customHeight="1">
      <c r="A11" s="128" t="s">
        <v>278</v>
      </c>
      <c r="B11" s="120">
        <v>522</v>
      </c>
      <c r="C11" s="121">
        <v>494</v>
      </c>
      <c r="D11" s="120">
        <v>392</v>
      </c>
      <c r="E11" s="812">
        <f t="shared" si="0"/>
        <v>1408</v>
      </c>
      <c r="F11" s="813"/>
      <c r="G11" s="122">
        <v>5</v>
      </c>
      <c r="H11" s="123"/>
      <c r="I11" s="124">
        <v>1</v>
      </c>
      <c r="J11" s="130"/>
      <c r="K11" s="124" t="s">
        <v>428</v>
      </c>
      <c r="L11" s="123"/>
      <c r="M11" s="124">
        <v>8</v>
      </c>
      <c r="N11" s="127"/>
    </row>
    <row r="12" spans="1:16" ht="27" customHeight="1">
      <c r="A12" s="128" t="s">
        <v>112</v>
      </c>
      <c r="B12" s="120">
        <v>747</v>
      </c>
      <c r="C12" s="121">
        <v>452</v>
      </c>
      <c r="D12" s="120">
        <v>253</v>
      </c>
      <c r="E12" s="812">
        <f t="shared" si="0"/>
        <v>1452</v>
      </c>
      <c r="F12" s="813"/>
      <c r="G12" s="122">
        <v>7</v>
      </c>
      <c r="H12" s="123"/>
      <c r="I12" s="124">
        <v>4</v>
      </c>
      <c r="J12" s="125"/>
      <c r="K12" s="124" t="s">
        <v>428</v>
      </c>
      <c r="L12" s="123"/>
      <c r="M12" s="124">
        <v>10</v>
      </c>
      <c r="N12" s="127"/>
    </row>
    <row r="13" spans="1:16" ht="27" customHeight="1">
      <c r="A13" s="128" t="s">
        <v>279</v>
      </c>
      <c r="B13" s="810">
        <v>650</v>
      </c>
      <c r="C13" s="814">
        <v>310</v>
      </c>
      <c r="D13" s="815">
        <v>173</v>
      </c>
      <c r="E13" s="812">
        <f>SUM(B13:D13)</f>
        <v>1133</v>
      </c>
      <c r="F13" s="813"/>
      <c r="G13" s="816">
        <v>6</v>
      </c>
      <c r="H13" s="817"/>
      <c r="I13" s="124">
        <v>1</v>
      </c>
      <c r="J13" s="818"/>
      <c r="K13" s="124" t="s">
        <v>428</v>
      </c>
      <c r="L13" s="819"/>
      <c r="M13" s="820">
        <v>19</v>
      </c>
      <c r="N13" s="127"/>
    </row>
    <row r="14" spans="1:16" ht="25.5" customHeight="1">
      <c r="A14" s="917" t="s">
        <v>421</v>
      </c>
      <c r="B14" s="811">
        <f>SUM(B4:B13)</f>
        <v>5581</v>
      </c>
      <c r="C14" s="811">
        <f>SUM(C4:C13)</f>
        <v>4712</v>
      </c>
      <c r="D14" s="811">
        <f>SUM(D4:D13)</f>
        <v>4240</v>
      </c>
      <c r="E14" s="821">
        <f>SUM(E4:E13)</f>
        <v>14533</v>
      </c>
      <c r="F14" s="822"/>
      <c r="G14" s="823">
        <f>SUM(G4:G13)</f>
        <v>81</v>
      </c>
      <c r="H14" s="822"/>
      <c r="I14" s="823">
        <f>SUM(I4:I13)</f>
        <v>29</v>
      </c>
      <c r="J14" s="824"/>
      <c r="K14" s="825">
        <f>SUM(K4:K13)</f>
        <v>0</v>
      </c>
      <c r="L14" s="824"/>
      <c r="M14" s="823">
        <f>SUM(M4:M13)</f>
        <v>105</v>
      </c>
      <c r="N14" s="824"/>
      <c r="P14" s="129"/>
    </row>
    <row r="15" spans="1:16" s="132" customFormat="1">
      <c r="A15" s="131" t="s">
        <v>280</v>
      </c>
    </row>
    <row r="16" spans="1:16" s="132" customFormat="1">
      <c r="A16" s="131" t="s">
        <v>2117</v>
      </c>
    </row>
  </sheetData>
  <phoneticPr fontId="129" type="noConversion"/>
  <printOptions horizontalCentered="1"/>
  <pageMargins left="0.59055118110236227" right="0.59055118110236227" top="0.98425196850393704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R391"/>
  <sheetViews>
    <sheetView showGridLines="0" zoomScale="120" zoomScaleSheetLayoutView="100" workbookViewId="0">
      <selection activeCell="G12" sqref="G12"/>
    </sheetView>
  </sheetViews>
  <sheetFormatPr defaultColWidth="11.42578125" defaultRowHeight="18.75"/>
  <cols>
    <col min="1" max="1" width="22.28515625" style="135" customWidth="1"/>
    <col min="2" max="2" width="14.5703125" style="156" customWidth="1"/>
    <col min="3" max="3" width="13.42578125" style="156" customWidth="1"/>
    <col min="4" max="4" width="13.7109375" style="156" customWidth="1"/>
    <col min="5" max="5" width="14.7109375" style="156" customWidth="1"/>
    <col min="6" max="16384" width="11.42578125" style="135"/>
  </cols>
  <sheetData>
    <row r="1" spans="1:18" s="134" customFormat="1" ht="21">
      <c r="A1" s="133" t="s">
        <v>408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</row>
    <row r="2" spans="1:18">
      <c r="A2" s="922" t="s">
        <v>281</v>
      </c>
      <c r="B2" s="921" t="s">
        <v>282</v>
      </c>
      <c r="C2" s="921" t="s">
        <v>283</v>
      </c>
      <c r="D2" s="921" t="s">
        <v>284</v>
      </c>
      <c r="E2" s="922" t="s">
        <v>421</v>
      </c>
      <c r="R2" s="875"/>
    </row>
    <row r="3" spans="1:18" s="140" customFormat="1" ht="16.5" customHeight="1">
      <c r="A3" s="136" t="s">
        <v>112</v>
      </c>
      <c r="B3" s="141">
        <v>25</v>
      </c>
      <c r="C3" s="923">
        <v>6</v>
      </c>
      <c r="D3" s="137">
        <v>6</v>
      </c>
      <c r="E3" s="927">
        <f t="shared" ref="E3:E52" si="0">SUM(B3:D3)</f>
        <v>37</v>
      </c>
      <c r="F3" s="138"/>
      <c r="G3" s="139"/>
    </row>
    <row r="4" spans="1:18" s="140" customFormat="1" ht="16.5" customHeight="1">
      <c r="A4" s="136" t="s">
        <v>84</v>
      </c>
      <c r="B4" s="141">
        <v>6</v>
      </c>
      <c r="C4" s="924">
        <v>4</v>
      </c>
      <c r="D4" s="137">
        <v>10</v>
      </c>
      <c r="E4" s="927">
        <f t="shared" si="0"/>
        <v>20</v>
      </c>
      <c r="F4" s="138"/>
      <c r="G4" s="139"/>
    </row>
    <row r="5" spans="1:18" s="140" customFormat="1" ht="16.5" customHeight="1">
      <c r="A5" s="136" t="s">
        <v>152</v>
      </c>
      <c r="B5" s="141">
        <v>6</v>
      </c>
      <c r="C5" s="924">
        <v>5</v>
      </c>
      <c r="D5" s="137">
        <v>7</v>
      </c>
      <c r="E5" s="927">
        <f t="shared" si="0"/>
        <v>18</v>
      </c>
      <c r="F5" s="138"/>
      <c r="G5" s="139"/>
    </row>
    <row r="6" spans="1:18" s="140" customFormat="1" ht="16.5" customHeight="1">
      <c r="A6" s="136" t="s">
        <v>1113</v>
      </c>
      <c r="B6" s="141">
        <v>13</v>
      </c>
      <c r="C6" s="924">
        <v>2</v>
      </c>
      <c r="D6" s="137">
        <v>2</v>
      </c>
      <c r="E6" s="927">
        <f t="shared" si="0"/>
        <v>17</v>
      </c>
      <c r="F6" s="138"/>
      <c r="G6" s="139"/>
    </row>
    <row r="7" spans="1:18" s="140" customFormat="1" ht="16.5" customHeight="1">
      <c r="A7" s="136" t="s">
        <v>1157</v>
      </c>
      <c r="B7" s="141">
        <v>10</v>
      </c>
      <c r="C7" s="924">
        <v>6</v>
      </c>
      <c r="D7" s="630" t="s">
        <v>428</v>
      </c>
      <c r="E7" s="927">
        <f t="shared" si="0"/>
        <v>16</v>
      </c>
      <c r="F7" s="138"/>
      <c r="G7" s="139"/>
    </row>
    <row r="8" spans="1:18" s="140" customFormat="1" ht="16.5" customHeight="1">
      <c r="A8" s="136" t="s">
        <v>1239</v>
      </c>
      <c r="B8" s="141">
        <v>3</v>
      </c>
      <c r="C8" s="924">
        <v>3</v>
      </c>
      <c r="D8" s="629">
        <v>10</v>
      </c>
      <c r="E8" s="927">
        <f t="shared" si="0"/>
        <v>16</v>
      </c>
      <c r="F8" s="138"/>
      <c r="G8" s="139"/>
    </row>
    <row r="9" spans="1:18" s="140" customFormat="1" ht="16.5" customHeight="1">
      <c r="A9" s="136" t="s">
        <v>43</v>
      </c>
      <c r="B9" s="141">
        <v>4</v>
      </c>
      <c r="C9" s="924">
        <v>6</v>
      </c>
      <c r="D9" s="137">
        <v>6</v>
      </c>
      <c r="E9" s="927">
        <f t="shared" si="0"/>
        <v>16</v>
      </c>
      <c r="F9" s="138"/>
      <c r="G9" s="139"/>
    </row>
    <row r="10" spans="1:18" s="140" customFormat="1" ht="16.5" customHeight="1">
      <c r="A10" s="136" t="s">
        <v>1140</v>
      </c>
      <c r="B10" s="141">
        <v>11</v>
      </c>
      <c r="C10" s="924">
        <v>4</v>
      </c>
      <c r="D10" s="630" t="s">
        <v>428</v>
      </c>
      <c r="E10" s="927">
        <f t="shared" si="0"/>
        <v>15</v>
      </c>
      <c r="F10" s="138"/>
      <c r="G10" s="139"/>
    </row>
    <row r="11" spans="1:18" s="140" customFormat="1" ht="16.5" customHeight="1">
      <c r="A11" s="136" t="s">
        <v>1225</v>
      </c>
      <c r="B11" s="141">
        <v>7</v>
      </c>
      <c r="C11" s="924">
        <v>3</v>
      </c>
      <c r="D11" s="137">
        <v>3</v>
      </c>
      <c r="E11" s="927">
        <f t="shared" si="0"/>
        <v>13</v>
      </c>
      <c r="F11" s="138"/>
      <c r="G11" s="139"/>
    </row>
    <row r="12" spans="1:18" s="140" customFormat="1" ht="16.5" customHeight="1">
      <c r="A12" s="136" t="s">
        <v>70</v>
      </c>
      <c r="B12" s="141">
        <v>3</v>
      </c>
      <c r="C12" s="924">
        <v>7</v>
      </c>
      <c r="D12" s="137">
        <v>3</v>
      </c>
      <c r="E12" s="927">
        <f t="shared" si="0"/>
        <v>13</v>
      </c>
      <c r="F12" s="138"/>
      <c r="G12" s="139"/>
    </row>
    <row r="13" spans="1:18" s="140" customFormat="1" ht="16.5" customHeight="1">
      <c r="A13" s="136" t="s">
        <v>1212</v>
      </c>
      <c r="B13" s="141">
        <v>1</v>
      </c>
      <c r="C13" s="924">
        <v>4</v>
      </c>
      <c r="D13" s="137">
        <v>7</v>
      </c>
      <c r="E13" s="927">
        <f t="shared" si="0"/>
        <v>12</v>
      </c>
      <c r="F13" s="138"/>
      <c r="G13" s="139"/>
    </row>
    <row r="14" spans="1:18" s="140" customFormat="1" ht="16.5" customHeight="1">
      <c r="A14" s="136" t="s">
        <v>1182</v>
      </c>
      <c r="B14" s="141">
        <v>1</v>
      </c>
      <c r="C14" s="924">
        <v>4</v>
      </c>
      <c r="D14" s="137">
        <v>6</v>
      </c>
      <c r="E14" s="927">
        <f t="shared" si="0"/>
        <v>11</v>
      </c>
      <c r="F14" s="138"/>
      <c r="G14" s="139"/>
    </row>
    <row r="15" spans="1:18" s="140" customFormat="1" ht="16.5" customHeight="1">
      <c r="A15" s="136" t="s">
        <v>31</v>
      </c>
      <c r="B15" s="141">
        <v>1</v>
      </c>
      <c r="C15" s="924">
        <v>5</v>
      </c>
      <c r="D15" s="137">
        <v>5</v>
      </c>
      <c r="E15" s="927">
        <f t="shared" si="0"/>
        <v>11</v>
      </c>
      <c r="F15" s="138"/>
      <c r="G15" s="139"/>
    </row>
    <row r="16" spans="1:18" s="140" customFormat="1" ht="16.5" customHeight="1">
      <c r="A16" s="136" t="s">
        <v>1193</v>
      </c>
      <c r="B16" s="141">
        <v>6</v>
      </c>
      <c r="C16" s="924">
        <v>5</v>
      </c>
      <c r="D16" s="630" t="s">
        <v>428</v>
      </c>
      <c r="E16" s="927">
        <f t="shared" si="0"/>
        <v>11</v>
      </c>
      <c r="F16" s="138"/>
      <c r="G16" s="139"/>
    </row>
    <row r="17" spans="1:7" s="140" customFormat="1" ht="16.5" customHeight="1">
      <c r="A17" s="136" t="s">
        <v>870</v>
      </c>
      <c r="B17" s="141">
        <v>9</v>
      </c>
      <c r="C17" s="924">
        <v>2</v>
      </c>
      <c r="D17" s="630" t="s">
        <v>428</v>
      </c>
      <c r="E17" s="927">
        <f t="shared" si="0"/>
        <v>11</v>
      </c>
      <c r="F17" s="138"/>
      <c r="G17" s="139"/>
    </row>
    <row r="18" spans="1:7" s="140" customFormat="1" ht="16.5" customHeight="1">
      <c r="A18" s="136" t="s">
        <v>894</v>
      </c>
      <c r="B18" s="141">
        <v>4</v>
      </c>
      <c r="C18" s="924">
        <v>4</v>
      </c>
      <c r="D18" s="137">
        <v>1</v>
      </c>
      <c r="E18" s="927">
        <f t="shared" si="0"/>
        <v>9</v>
      </c>
      <c r="F18" s="138"/>
      <c r="G18" s="139"/>
    </row>
    <row r="19" spans="1:7" s="140" customFormat="1" ht="16.5" customHeight="1">
      <c r="A19" s="136" t="s">
        <v>15</v>
      </c>
      <c r="B19" s="141">
        <v>1</v>
      </c>
      <c r="C19" s="924">
        <v>2</v>
      </c>
      <c r="D19" s="137">
        <v>6</v>
      </c>
      <c r="E19" s="927">
        <f t="shared" si="0"/>
        <v>9</v>
      </c>
      <c r="F19" s="138"/>
      <c r="G19" s="139"/>
    </row>
    <row r="20" spans="1:7" s="140" customFormat="1" ht="16.5" customHeight="1">
      <c r="A20" s="136" t="s">
        <v>1278</v>
      </c>
      <c r="B20" s="141">
        <v>2</v>
      </c>
      <c r="C20" s="924">
        <v>2</v>
      </c>
      <c r="D20" s="137">
        <v>4</v>
      </c>
      <c r="E20" s="927">
        <f t="shared" si="0"/>
        <v>8</v>
      </c>
      <c r="F20" s="138"/>
      <c r="G20" s="139"/>
    </row>
    <row r="21" spans="1:7" s="140" customFormat="1" ht="16.5" customHeight="1">
      <c r="A21" s="136" t="s">
        <v>1255</v>
      </c>
      <c r="B21" s="141">
        <v>1</v>
      </c>
      <c r="C21" s="924">
        <v>4</v>
      </c>
      <c r="D21" s="137">
        <v>3</v>
      </c>
      <c r="E21" s="927">
        <f t="shared" si="0"/>
        <v>8</v>
      </c>
      <c r="F21" s="138"/>
      <c r="G21" s="139"/>
    </row>
    <row r="22" spans="1:7" s="140" customFormat="1" ht="16.5" customHeight="1">
      <c r="A22" s="136" t="s">
        <v>61</v>
      </c>
      <c r="B22" s="141">
        <v>1</v>
      </c>
      <c r="C22" s="924">
        <v>3</v>
      </c>
      <c r="D22" s="137">
        <v>4</v>
      </c>
      <c r="E22" s="927">
        <f t="shared" si="0"/>
        <v>8</v>
      </c>
      <c r="F22" s="138"/>
      <c r="G22" s="139"/>
    </row>
    <row r="23" spans="1:7" s="140" customFormat="1" ht="16.5" customHeight="1">
      <c r="A23" s="136" t="s">
        <v>931</v>
      </c>
      <c r="B23" s="141">
        <v>5</v>
      </c>
      <c r="C23" s="924">
        <v>2</v>
      </c>
      <c r="D23" s="137">
        <v>1</v>
      </c>
      <c r="E23" s="927">
        <f t="shared" si="0"/>
        <v>8</v>
      </c>
      <c r="F23" s="138"/>
      <c r="G23" s="139"/>
    </row>
    <row r="24" spans="1:7" s="140" customFormat="1" ht="16.5" customHeight="1">
      <c r="A24" s="136" t="s">
        <v>988</v>
      </c>
      <c r="B24" s="141">
        <v>1</v>
      </c>
      <c r="C24" s="924">
        <v>5</v>
      </c>
      <c r="D24" s="137">
        <v>2</v>
      </c>
      <c r="E24" s="927">
        <f t="shared" si="0"/>
        <v>8</v>
      </c>
      <c r="F24" s="138"/>
      <c r="G24" s="139"/>
    </row>
    <row r="25" spans="1:7" s="140" customFormat="1" ht="16.5" customHeight="1">
      <c r="A25" s="136" t="s">
        <v>971</v>
      </c>
      <c r="B25" s="141">
        <v>2</v>
      </c>
      <c r="C25" s="924">
        <v>4</v>
      </c>
      <c r="D25" s="137">
        <v>2</v>
      </c>
      <c r="E25" s="927">
        <f t="shared" si="0"/>
        <v>8</v>
      </c>
      <c r="F25" s="138"/>
      <c r="G25" s="139"/>
    </row>
    <row r="26" spans="1:7" s="140" customFormat="1" ht="16.5" customHeight="1">
      <c r="A26" s="136" t="s">
        <v>1132</v>
      </c>
      <c r="B26" s="141">
        <v>3</v>
      </c>
      <c r="C26" s="924">
        <v>3</v>
      </c>
      <c r="D26" s="137">
        <v>2</v>
      </c>
      <c r="E26" s="927">
        <f t="shared" si="0"/>
        <v>8</v>
      </c>
      <c r="F26" s="138"/>
      <c r="G26" s="139"/>
    </row>
    <row r="27" spans="1:7" s="140" customFormat="1" ht="16.5" customHeight="1">
      <c r="A27" s="136" t="s">
        <v>1010</v>
      </c>
      <c r="B27" s="141">
        <v>1</v>
      </c>
      <c r="C27" s="924">
        <v>1</v>
      </c>
      <c r="D27" s="137">
        <v>5</v>
      </c>
      <c r="E27" s="927">
        <f t="shared" si="0"/>
        <v>7</v>
      </c>
      <c r="F27" s="138"/>
      <c r="G27" s="139"/>
    </row>
    <row r="28" spans="1:7" s="140" customFormat="1" ht="16.5" customHeight="1">
      <c r="A28" s="136" t="s">
        <v>1174</v>
      </c>
      <c r="B28" s="141">
        <v>2</v>
      </c>
      <c r="C28" s="924">
        <v>2</v>
      </c>
      <c r="D28" s="137">
        <v>3</v>
      </c>
      <c r="E28" s="927">
        <f t="shared" si="0"/>
        <v>7</v>
      </c>
      <c r="F28" s="138"/>
      <c r="G28" s="139"/>
    </row>
    <row r="29" spans="1:7" s="140" customFormat="1" ht="16.5" customHeight="1">
      <c r="A29" s="136" t="s">
        <v>962</v>
      </c>
      <c r="B29" s="141">
        <v>3</v>
      </c>
      <c r="C29" s="924">
        <v>2</v>
      </c>
      <c r="D29" s="137">
        <v>2</v>
      </c>
      <c r="E29" s="927">
        <f t="shared" si="0"/>
        <v>7</v>
      </c>
      <c r="F29" s="138"/>
      <c r="G29" s="139"/>
    </row>
    <row r="30" spans="1:7" s="140" customFormat="1" ht="16.5" customHeight="1">
      <c r="A30" s="136" t="s">
        <v>7</v>
      </c>
      <c r="B30" s="141">
        <v>2</v>
      </c>
      <c r="C30" s="924">
        <v>4</v>
      </c>
      <c r="D30" s="137">
        <v>1</v>
      </c>
      <c r="E30" s="927">
        <f t="shared" si="0"/>
        <v>7</v>
      </c>
      <c r="F30" s="138"/>
      <c r="G30" s="139"/>
    </row>
    <row r="31" spans="1:7" s="140" customFormat="1" ht="16.5" customHeight="1">
      <c r="A31" s="136" t="s">
        <v>980</v>
      </c>
      <c r="B31" s="631" t="s">
        <v>428</v>
      </c>
      <c r="C31" s="924">
        <v>3</v>
      </c>
      <c r="D31" s="137">
        <v>4</v>
      </c>
      <c r="E31" s="927">
        <f t="shared" si="0"/>
        <v>7</v>
      </c>
      <c r="F31" s="138"/>
      <c r="G31" s="139"/>
    </row>
    <row r="32" spans="1:7" s="140" customFormat="1" ht="16.5" customHeight="1">
      <c r="A32" s="136" t="s">
        <v>1003</v>
      </c>
      <c r="B32" s="631" t="s">
        <v>428</v>
      </c>
      <c r="C32" s="924">
        <v>2</v>
      </c>
      <c r="D32" s="137">
        <v>4</v>
      </c>
      <c r="E32" s="927">
        <f t="shared" si="0"/>
        <v>6</v>
      </c>
      <c r="F32" s="138"/>
      <c r="G32" s="139"/>
    </row>
    <row r="33" spans="1:7" s="140" customFormat="1" ht="16.5" customHeight="1">
      <c r="A33" s="136" t="s">
        <v>1205</v>
      </c>
      <c r="B33" s="141">
        <v>4</v>
      </c>
      <c r="C33" s="924">
        <v>2</v>
      </c>
      <c r="D33" s="630" t="s">
        <v>428</v>
      </c>
      <c r="E33" s="927">
        <f t="shared" si="0"/>
        <v>6</v>
      </c>
      <c r="F33" s="138"/>
      <c r="G33" s="139"/>
    </row>
    <row r="34" spans="1:7" s="140" customFormat="1" ht="16.5" customHeight="1">
      <c r="A34" s="136" t="s">
        <v>940</v>
      </c>
      <c r="B34" s="141">
        <v>3</v>
      </c>
      <c r="C34" s="925" t="s">
        <v>428</v>
      </c>
      <c r="D34" s="137">
        <v>3</v>
      </c>
      <c r="E34" s="927">
        <f t="shared" si="0"/>
        <v>6</v>
      </c>
      <c r="F34" s="138"/>
      <c r="G34" s="139"/>
    </row>
    <row r="35" spans="1:7" s="140" customFormat="1" ht="16.5" customHeight="1">
      <c r="A35" s="136" t="s">
        <v>1264</v>
      </c>
      <c r="B35" s="141">
        <v>2</v>
      </c>
      <c r="C35" s="924">
        <v>2</v>
      </c>
      <c r="D35" s="137">
        <v>2</v>
      </c>
      <c r="E35" s="927">
        <f t="shared" si="0"/>
        <v>6</v>
      </c>
      <c r="F35" s="138"/>
      <c r="G35" s="139"/>
    </row>
    <row r="36" spans="1:7" s="140" customFormat="1" ht="16.5" customHeight="1">
      <c r="A36" s="136" t="s">
        <v>0</v>
      </c>
      <c r="B36" s="631" t="s">
        <v>428</v>
      </c>
      <c r="C36" s="924">
        <v>2</v>
      </c>
      <c r="D36" s="137">
        <v>4</v>
      </c>
      <c r="E36" s="927">
        <f t="shared" si="0"/>
        <v>6</v>
      </c>
      <c r="F36" s="138"/>
      <c r="G36" s="139"/>
    </row>
    <row r="37" spans="1:7" s="140" customFormat="1" ht="16.5" customHeight="1">
      <c r="A37" s="136" t="s">
        <v>106</v>
      </c>
      <c r="B37" s="141">
        <v>1</v>
      </c>
      <c r="C37" s="924">
        <v>3</v>
      </c>
      <c r="D37" s="137">
        <v>2</v>
      </c>
      <c r="E37" s="927">
        <f t="shared" si="0"/>
        <v>6</v>
      </c>
      <c r="F37" s="138"/>
      <c r="G37" s="139"/>
    </row>
    <row r="38" spans="1:7" s="140" customFormat="1" ht="16.5" customHeight="1">
      <c r="A38" s="136" t="s">
        <v>1271</v>
      </c>
      <c r="B38" s="631" t="s">
        <v>428</v>
      </c>
      <c r="C38" s="924">
        <v>1</v>
      </c>
      <c r="D38" s="137">
        <v>5</v>
      </c>
      <c r="E38" s="927">
        <f t="shared" si="0"/>
        <v>6</v>
      </c>
      <c r="F38" s="138"/>
      <c r="G38" s="139"/>
    </row>
    <row r="39" spans="1:7" s="140" customFormat="1" ht="16.5" customHeight="1">
      <c r="A39" s="136" t="s">
        <v>24</v>
      </c>
      <c r="B39" s="631" t="s">
        <v>428</v>
      </c>
      <c r="C39" s="924">
        <v>3</v>
      </c>
      <c r="D39" s="137">
        <v>3</v>
      </c>
      <c r="E39" s="927">
        <f t="shared" si="0"/>
        <v>6</v>
      </c>
      <c r="F39" s="138"/>
      <c r="G39" s="139"/>
    </row>
    <row r="40" spans="1:7" s="140" customFormat="1" ht="16.5" customHeight="1">
      <c r="A40" s="136" t="s">
        <v>997</v>
      </c>
      <c r="B40" s="631" t="s">
        <v>428</v>
      </c>
      <c r="C40" s="924">
        <v>3</v>
      </c>
      <c r="D40" s="137">
        <v>2</v>
      </c>
      <c r="E40" s="927">
        <f t="shared" si="0"/>
        <v>5</v>
      </c>
      <c r="F40" s="138"/>
      <c r="G40" s="139"/>
    </row>
    <row r="41" spans="1:7" s="140" customFormat="1" ht="16.5" customHeight="1">
      <c r="A41" s="136" t="s">
        <v>924</v>
      </c>
      <c r="B41" s="141">
        <v>5</v>
      </c>
      <c r="C41" s="925" t="s">
        <v>428</v>
      </c>
      <c r="D41" s="630" t="s">
        <v>428</v>
      </c>
      <c r="E41" s="927">
        <f t="shared" si="0"/>
        <v>5</v>
      </c>
      <c r="F41" s="138"/>
      <c r="G41" s="139"/>
    </row>
    <row r="42" spans="1:7" s="140" customFormat="1" ht="16.5" customHeight="1">
      <c r="A42" s="136" t="s">
        <v>957</v>
      </c>
      <c r="B42" s="141">
        <v>1</v>
      </c>
      <c r="C42" s="924">
        <v>2</v>
      </c>
      <c r="D42" s="137">
        <v>1</v>
      </c>
      <c r="E42" s="927">
        <f t="shared" si="0"/>
        <v>4</v>
      </c>
      <c r="F42" s="138"/>
      <c r="G42" s="139"/>
    </row>
    <row r="43" spans="1:7" s="140" customFormat="1" ht="16.5" customHeight="1">
      <c r="A43" s="136" t="s">
        <v>883</v>
      </c>
      <c r="B43" s="141">
        <v>4</v>
      </c>
      <c r="C43" s="925" t="s">
        <v>428</v>
      </c>
      <c r="D43" s="630" t="s">
        <v>428</v>
      </c>
      <c r="E43" s="927">
        <f t="shared" si="0"/>
        <v>4</v>
      </c>
      <c r="F43" s="138"/>
      <c r="G43" s="139"/>
    </row>
    <row r="44" spans="1:7" s="140" customFormat="1" ht="16.5" customHeight="1">
      <c r="A44" s="136" t="s">
        <v>948</v>
      </c>
      <c r="B44" s="631" t="s">
        <v>428</v>
      </c>
      <c r="C44" s="924">
        <v>3</v>
      </c>
      <c r="D44" s="137">
        <v>1</v>
      </c>
      <c r="E44" s="927">
        <f t="shared" si="0"/>
        <v>4</v>
      </c>
      <c r="F44" s="138"/>
      <c r="G44" s="139"/>
    </row>
    <row r="45" spans="1:7" s="140" customFormat="1" ht="16.5" customHeight="1">
      <c r="A45" s="136" t="s">
        <v>911</v>
      </c>
      <c r="B45" s="631" t="s">
        <v>428</v>
      </c>
      <c r="C45" s="924">
        <v>4</v>
      </c>
      <c r="D45" s="630" t="s">
        <v>428</v>
      </c>
      <c r="E45" s="927">
        <f t="shared" si="0"/>
        <v>4</v>
      </c>
      <c r="F45" s="138"/>
      <c r="G45" s="139"/>
    </row>
    <row r="46" spans="1:7" s="140" customFormat="1" ht="16.5" customHeight="1">
      <c r="A46" s="136" t="s">
        <v>916</v>
      </c>
      <c r="B46" s="631" t="s">
        <v>428</v>
      </c>
      <c r="C46" s="925" t="s">
        <v>428</v>
      </c>
      <c r="D46" s="137">
        <v>3</v>
      </c>
      <c r="E46" s="927">
        <f t="shared" si="0"/>
        <v>3</v>
      </c>
      <c r="F46" s="138"/>
      <c r="G46" s="139"/>
    </row>
    <row r="47" spans="1:7" s="140" customFormat="1" ht="16.5" customHeight="1">
      <c r="A47" s="136" t="s">
        <v>920</v>
      </c>
      <c r="B47" s="141">
        <v>1</v>
      </c>
      <c r="C47" s="924">
        <v>2</v>
      </c>
      <c r="D47" s="630" t="s">
        <v>428</v>
      </c>
      <c r="E47" s="927">
        <f t="shared" si="0"/>
        <v>3</v>
      </c>
      <c r="F47" s="138"/>
      <c r="G47" s="139"/>
    </row>
    <row r="48" spans="1:7" s="140" customFormat="1" ht="16.5" customHeight="1">
      <c r="A48" s="136" t="s">
        <v>889</v>
      </c>
      <c r="B48" s="141">
        <v>3</v>
      </c>
      <c r="C48" s="925" t="s">
        <v>428</v>
      </c>
      <c r="D48" s="630" t="s">
        <v>428</v>
      </c>
      <c r="E48" s="927">
        <f t="shared" si="0"/>
        <v>3</v>
      </c>
      <c r="F48" s="138"/>
      <c r="G48" s="139"/>
    </row>
    <row r="49" spans="1:7" s="140" customFormat="1" ht="16.5" customHeight="1">
      <c r="A49" s="136" t="s">
        <v>907</v>
      </c>
      <c r="B49" s="141">
        <v>1</v>
      </c>
      <c r="C49" s="925" t="s">
        <v>428</v>
      </c>
      <c r="D49" s="137">
        <v>2</v>
      </c>
      <c r="E49" s="927">
        <f t="shared" si="0"/>
        <v>3</v>
      </c>
      <c r="F49" s="138"/>
      <c r="G49" s="139"/>
    </row>
    <row r="50" spans="1:7" s="140" customFormat="1" ht="16.5" customHeight="1">
      <c r="A50" s="136" t="s">
        <v>150</v>
      </c>
      <c r="B50" s="631" t="s">
        <v>428</v>
      </c>
      <c r="C50" s="925" t="s">
        <v>428</v>
      </c>
      <c r="D50" s="137">
        <v>2</v>
      </c>
      <c r="E50" s="927">
        <f t="shared" si="0"/>
        <v>2</v>
      </c>
      <c r="F50" s="138"/>
      <c r="G50" s="139"/>
    </row>
    <row r="51" spans="1:7" s="140" customFormat="1" ht="16.5" customHeight="1">
      <c r="A51" s="136" t="s">
        <v>953</v>
      </c>
      <c r="B51" s="631" t="s">
        <v>428</v>
      </c>
      <c r="C51" s="924">
        <v>2</v>
      </c>
      <c r="D51" s="630" t="s">
        <v>428</v>
      </c>
      <c r="E51" s="927">
        <f t="shared" si="0"/>
        <v>2</v>
      </c>
      <c r="F51" s="138"/>
      <c r="G51" s="139"/>
    </row>
    <row r="52" spans="1:7" s="140" customFormat="1" ht="16.5" customHeight="1">
      <c r="A52" s="136" t="s">
        <v>905</v>
      </c>
      <c r="B52" s="632" t="s">
        <v>428</v>
      </c>
      <c r="C52" s="925" t="s">
        <v>428</v>
      </c>
      <c r="D52" s="137">
        <v>1</v>
      </c>
      <c r="E52" s="927">
        <f t="shared" si="0"/>
        <v>1</v>
      </c>
      <c r="F52" s="138"/>
      <c r="G52" s="139"/>
    </row>
    <row r="53" spans="1:7" s="146" customFormat="1" ht="15" customHeight="1">
      <c r="A53" s="876" t="s">
        <v>421</v>
      </c>
      <c r="B53" s="142">
        <f>SUM(B3:B52)</f>
        <v>159</v>
      </c>
      <c r="C53" s="926">
        <f>SUM(C3:C52)</f>
        <v>138</v>
      </c>
      <c r="D53" s="143">
        <f>SUM(D3:D52)</f>
        <v>140</v>
      </c>
      <c r="E53" s="926">
        <f>SUM(E3:E52)</f>
        <v>437</v>
      </c>
      <c r="F53" s="144"/>
      <c r="G53" s="145"/>
    </row>
    <row r="54" spans="1:7" s="149" customFormat="1" ht="15.75">
      <c r="A54" s="147" t="s">
        <v>285</v>
      </c>
      <c r="B54" s="148"/>
      <c r="C54" s="148"/>
      <c r="D54" s="148"/>
      <c r="E54" s="148"/>
    </row>
    <row r="55" spans="1:7" s="149" customFormat="1" ht="15.75">
      <c r="A55" s="147" t="s">
        <v>286</v>
      </c>
      <c r="B55" s="148"/>
      <c r="C55" s="148"/>
      <c r="D55" s="150"/>
      <c r="E55" s="151"/>
    </row>
    <row r="56" spans="1:7" s="149" customFormat="1" ht="15.75">
      <c r="A56" s="152" t="s">
        <v>287</v>
      </c>
      <c r="B56" s="148"/>
      <c r="C56" s="148"/>
      <c r="D56" s="150"/>
      <c r="E56" s="151"/>
    </row>
    <row r="57" spans="1:7" s="149" customFormat="1" ht="15.75">
      <c r="A57" s="152" t="s">
        <v>288</v>
      </c>
      <c r="B57" s="148"/>
      <c r="C57" s="148"/>
      <c r="D57" s="150"/>
      <c r="E57" s="151"/>
    </row>
    <row r="58" spans="1:7">
      <c r="B58" s="153"/>
      <c r="C58" s="153"/>
      <c r="D58" s="153"/>
      <c r="E58" s="153"/>
    </row>
    <row r="59" spans="1:7">
      <c r="A59" s="154"/>
      <c r="B59" s="155"/>
      <c r="C59" s="155"/>
      <c r="D59" s="155"/>
      <c r="E59" s="155"/>
    </row>
    <row r="60" spans="1:7">
      <c r="A60" s="154"/>
    </row>
    <row r="61" spans="1:7">
      <c r="A61" s="154"/>
    </row>
    <row r="62" spans="1:7">
      <c r="A62" s="154"/>
    </row>
    <row r="63" spans="1:7">
      <c r="A63" s="154"/>
    </row>
    <row r="64" spans="1:7">
      <c r="A64" s="154"/>
    </row>
    <row r="65" spans="1:1">
      <c r="A65" s="154"/>
    </row>
    <row r="66" spans="1:1">
      <c r="A66" s="154"/>
    </row>
    <row r="67" spans="1:1">
      <c r="A67" s="154"/>
    </row>
    <row r="68" spans="1:1">
      <c r="A68" s="154"/>
    </row>
    <row r="69" spans="1:1">
      <c r="A69" s="154"/>
    </row>
    <row r="70" spans="1:1">
      <c r="A70" s="154"/>
    </row>
    <row r="71" spans="1:1">
      <c r="A71" s="154"/>
    </row>
    <row r="72" spans="1:1">
      <c r="A72" s="154"/>
    </row>
    <row r="73" spans="1:1">
      <c r="A73" s="154"/>
    </row>
    <row r="74" spans="1:1">
      <c r="A74" s="154"/>
    </row>
    <row r="75" spans="1:1">
      <c r="A75" s="154"/>
    </row>
    <row r="76" spans="1:1">
      <c r="A76" s="154"/>
    </row>
    <row r="77" spans="1:1">
      <c r="A77" s="154"/>
    </row>
    <row r="78" spans="1:1">
      <c r="A78" s="154"/>
    </row>
    <row r="79" spans="1:1">
      <c r="A79" s="154"/>
    </row>
    <row r="80" spans="1:1">
      <c r="A80" s="154"/>
    </row>
    <row r="81" spans="1:1">
      <c r="A81" s="154"/>
    </row>
    <row r="82" spans="1:1">
      <c r="A82" s="154"/>
    </row>
    <row r="83" spans="1:1">
      <c r="A83" s="154"/>
    </row>
    <row r="84" spans="1:1">
      <c r="A84" s="154"/>
    </row>
    <row r="85" spans="1:1">
      <c r="A85" s="154"/>
    </row>
    <row r="86" spans="1:1">
      <c r="A86" s="154"/>
    </row>
    <row r="87" spans="1:1">
      <c r="A87" s="154"/>
    </row>
    <row r="88" spans="1:1">
      <c r="A88" s="154"/>
    </row>
    <row r="89" spans="1:1">
      <c r="A89" s="154"/>
    </row>
    <row r="90" spans="1:1">
      <c r="A90" s="154"/>
    </row>
    <row r="91" spans="1:1">
      <c r="A91" s="154"/>
    </row>
    <row r="92" spans="1:1">
      <c r="A92" s="154"/>
    </row>
    <row r="93" spans="1:1">
      <c r="A93" s="154"/>
    </row>
    <row r="94" spans="1:1">
      <c r="A94" s="154"/>
    </row>
    <row r="95" spans="1:1">
      <c r="A95" s="154"/>
    </row>
    <row r="96" spans="1:1">
      <c r="A96" s="154"/>
    </row>
    <row r="97" spans="1:1">
      <c r="A97" s="154"/>
    </row>
    <row r="98" spans="1:1">
      <c r="A98" s="154"/>
    </row>
    <row r="99" spans="1:1">
      <c r="A99" s="154"/>
    </row>
    <row r="100" spans="1:1">
      <c r="A100" s="154"/>
    </row>
    <row r="101" spans="1:1">
      <c r="A101" s="154"/>
    </row>
    <row r="102" spans="1:1">
      <c r="A102" s="154"/>
    </row>
    <row r="103" spans="1:1">
      <c r="A103" s="154"/>
    </row>
    <row r="104" spans="1:1">
      <c r="A104" s="154"/>
    </row>
    <row r="105" spans="1:1">
      <c r="A105" s="154"/>
    </row>
    <row r="106" spans="1:1">
      <c r="A106" s="154"/>
    </row>
    <row r="107" spans="1:1">
      <c r="A107" s="154"/>
    </row>
    <row r="108" spans="1:1">
      <c r="A108" s="154"/>
    </row>
    <row r="109" spans="1:1">
      <c r="A109" s="154"/>
    </row>
    <row r="110" spans="1:1">
      <c r="A110" s="154"/>
    </row>
    <row r="111" spans="1:1">
      <c r="A111" s="154"/>
    </row>
    <row r="112" spans="1:1">
      <c r="A112" s="154"/>
    </row>
    <row r="113" spans="1:1">
      <c r="A113" s="154"/>
    </row>
    <row r="114" spans="1:1">
      <c r="A114" s="154"/>
    </row>
    <row r="115" spans="1:1">
      <c r="A115" s="154"/>
    </row>
    <row r="116" spans="1:1">
      <c r="A116" s="154"/>
    </row>
    <row r="117" spans="1:1">
      <c r="A117" s="154"/>
    </row>
    <row r="118" spans="1:1">
      <c r="A118" s="154"/>
    </row>
    <row r="119" spans="1:1">
      <c r="A119" s="154"/>
    </row>
    <row r="120" spans="1:1">
      <c r="A120" s="154"/>
    </row>
    <row r="121" spans="1:1">
      <c r="A121" s="154"/>
    </row>
    <row r="122" spans="1:1">
      <c r="A122" s="154"/>
    </row>
    <row r="123" spans="1:1">
      <c r="A123" s="154"/>
    </row>
    <row r="124" spans="1:1">
      <c r="A124" s="154"/>
    </row>
    <row r="125" spans="1:1">
      <c r="A125" s="154"/>
    </row>
    <row r="126" spans="1:1">
      <c r="A126" s="154"/>
    </row>
    <row r="127" spans="1:1">
      <c r="A127" s="154"/>
    </row>
    <row r="128" spans="1:1">
      <c r="A128" s="154"/>
    </row>
    <row r="129" spans="1:1">
      <c r="A129" s="154"/>
    </row>
    <row r="130" spans="1:1">
      <c r="A130" s="154"/>
    </row>
    <row r="131" spans="1:1">
      <c r="A131" s="154"/>
    </row>
    <row r="132" spans="1:1">
      <c r="A132" s="154"/>
    </row>
    <row r="133" spans="1:1">
      <c r="A133" s="154"/>
    </row>
    <row r="134" spans="1:1">
      <c r="A134" s="154"/>
    </row>
    <row r="135" spans="1:1">
      <c r="A135" s="154"/>
    </row>
    <row r="136" spans="1:1">
      <c r="A136" s="154"/>
    </row>
    <row r="137" spans="1:1">
      <c r="A137" s="154"/>
    </row>
    <row r="138" spans="1:1">
      <c r="A138" s="154"/>
    </row>
    <row r="139" spans="1:1">
      <c r="A139" s="154"/>
    </row>
    <row r="140" spans="1:1">
      <c r="A140" s="154"/>
    </row>
    <row r="141" spans="1:1">
      <c r="A141" s="154"/>
    </row>
    <row r="142" spans="1:1">
      <c r="A142" s="154"/>
    </row>
    <row r="143" spans="1:1">
      <c r="A143" s="154"/>
    </row>
    <row r="144" spans="1:1">
      <c r="A144" s="154"/>
    </row>
    <row r="145" spans="1:1">
      <c r="A145" s="154"/>
    </row>
    <row r="146" spans="1:1">
      <c r="A146" s="154"/>
    </row>
    <row r="147" spans="1:1">
      <c r="A147" s="154"/>
    </row>
    <row r="148" spans="1:1">
      <c r="A148" s="154"/>
    </row>
    <row r="149" spans="1:1">
      <c r="A149" s="154"/>
    </row>
    <row r="150" spans="1:1">
      <c r="A150" s="154"/>
    </row>
    <row r="151" spans="1:1">
      <c r="A151" s="154"/>
    </row>
    <row r="152" spans="1:1">
      <c r="A152" s="154"/>
    </row>
    <row r="153" spans="1:1">
      <c r="A153" s="154"/>
    </row>
    <row r="154" spans="1:1">
      <c r="A154" s="154"/>
    </row>
    <row r="155" spans="1:1">
      <c r="A155" s="154"/>
    </row>
    <row r="156" spans="1:1">
      <c r="A156" s="154"/>
    </row>
    <row r="157" spans="1:1">
      <c r="A157" s="154"/>
    </row>
    <row r="158" spans="1:1">
      <c r="A158" s="154"/>
    </row>
    <row r="159" spans="1:1">
      <c r="A159" s="154"/>
    </row>
    <row r="160" spans="1:1">
      <c r="A160" s="154"/>
    </row>
    <row r="161" spans="1:1">
      <c r="A161" s="154"/>
    </row>
    <row r="162" spans="1:1">
      <c r="A162" s="154"/>
    </row>
    <row r="163" spans="1:1">
      <c r="A163" s="154"/>
    </row>
    <row r="164" spans="1:1">
      <c r="A164" s="154"/>
    </row>
    <row r="165" spans="1:1">
      <c r="A165" s="154"/>
    </row>
    <row r="166" spans="1:1">
      <c r="A166" s="154"/>
    </row>
    <row r="167" spans="1:1">
      <c r="A167" s="154"/>
    </row>
    <row r="168" spans="1:1">
      <c r="A168" s="154"/>
    </row>
    <row r="169" spans="1:1">
      <c r="A169" s="154"/>
    </row>
    <row r="170" spans="1:1">
      <c r="A170" s="154"/>
    </row>
    <row r="171" spans="1:1">
      <c r="A171" s="154"/>
    </row>
    <row r="172" spans="1:1">
      <c r="A172" s="154"/>
    </row>
    <row r="173" spans="1:1">
      <c r="A173" s="154"/>
    </row>
    <row r="174" spans="1:1">
      <c r="A174" s="154"/>
    </row>
    <row r="175" spans="1:1">
      <c r="A175" s="154"/>
    </row>
    <row r="176" spans="1:1">
      <c r="A176" s="154"/>
    </row>
    <row r="177" spans="1:1">
      <c r="A177" s="154"/>
    </row>
    <row r="178" spans="1:1">
      <c r="A178" s="154"/>
    </row>
    <row r="179" spans="1:1">
      <c r="A179" s="154"/>
    </row>
    <row r="180" spans="1:1">
      <c r="A180" s="154"/>
    </row>
    <row r="181" spans="1:1">
      <c r="A181" s="154"/>
    </row>
    <row r="182" spans="1:1">
      <c r="A182" s="154"/>
    </row>
    <row r="183" spans="1:1">
      <c r="A183" s="154"/>
    </row>
    <row r="184" spans="1:1">
      <c r="A184" s="154"/>
    </row>
    <row r="185" spans="1:1">
      <c r="A185" s="154"/>
    </row>
    <row r="186" spans="1:1">
      <c r="A186" s="154"/>
    </row>
    <row r="187" spans="1:1">
      <c r="A187" s="154"/>
    </row>
    <row r="188" spans="1:1">
      <c r="A188" s="154"/>
    </row>
    <row r="189" spans="1:1">
      <c r="A189" s="154"/>
    </row>
    <row r="190" spans="1:1">
      <c r="A190" s="154"/>
    </row>
    <row r="191" spans="1:1">
      <c r="A191" s="154"/>
    </row>
    <row r="192" spans="1:1">
      <c r="A192" s="154"/>
    </row>
    <row r="193" spans="1:1">
      <c r="A193" s="154"/>
    </row>
    <row r="194" spans="1:1">
      <c r="A194" s="154"/>
    </row>
    <row r="195" spans="1:1">
      <c r="A195" s="154"/>
    </row>
    <row r="196" spans="1:1">
      <c r="A196" s="154"/>
    </row>
    <row r="197" spans="1:1">
      <c r="A197" s="154"/>
    </row>
    <row r="198" spans="1:1">
      <c r="A198" s="154"/>
    </row>
    <row r="199" spans="1:1">
      <c r="A199" s="154"/>
    </row>
    <row r="200" spans="1:1">
      <c r="A200" s="154"/>
    </row>
    <row r="201" spans="1:1">
      <c r="A201" s="154"/>
    </row>
    <row r="202" spans="1:1">
      <c r="A202" s="154"/>
    </row>
    <row r="203" spans="1:1">
      <c r="A203" s="154"/>
    </row>
    <row r="204" spans="1:1">
      <c r="A204" s="154"/>
    </row>
    <row r="205" spans="1:1">
      <c r="A205" s="154"/>
    </row>
    <row r="206" spans="1:1">
      <c r="A206" s="154"/>
    </row>
    <row r="207" spans="1:1">
      <c r="A207" s="154"/>
    </row>
    <row r="208" spans="1:1">
      <c r="A208" s="154"/>
    </row>
    <row r="209" spans="1:1">
      <c r="A209" s="154"/>
    </row>
    <row r="210" spans="1:1">
      <c r="A210" s="154"/>
    </row>
    <row r="211" spans="1:1">
      <c r="A211" s="154"/>
    </row>
    <row r="212" spans="1:1">
      <c r="A212" s="154"/>
    </row>
    <row r="213" spans="1:1">
      <c r="A213" s="154"/>
    </row>
    <row r="214" spans="1:1">
      <c r="A214" s="154"/>
    </row>
    <row r="215" spans="1:1">
      <c r="A215" s="154"/>
    </row>
    <row r="216" spans="1:1">
      <c r="A216" s="154"/>
    </row>
    <row r="217" spans="1:1">
      <c r="A217" s="154"/>
    </row>
    <row r="218" spans="1:1">
      <c r="A218" s="154"/>
    </row>
    <row r="219" spans="1:1">
      <c r="A219" s="154"/>
    </row>
    <row r="220" spans="1:1">
      <c r="A220" s="154"/>
    </row>
    <row r="221" spans="1:1">
      <c r="A221" s="154"/>
    </row>
    <row r="222" spans="1:1">
      <c r="A222" s="154"/>
    </row>
    <row r="223" spans="1:1">
      <c r="A223" s="154"/>
    </row>
    <row r="224" spans="1:1">
      <c r="A224" s="154"/>
    </row>
    <row r="225" spans="1:1">
      <c r="A225" s="154"/>
    </row>
    <row r="226" spans="1:1">
      <c r="A226" s="154"/>
    </row>
    <row r="227" spans="1:1">
      <c r="A227" s="154"/>
    </row>
    <row r="228" spans="1:1">
      <c r="A228" s="154"/>
    </row>
    <row r="229" spans="1:1">
      <c r="A229" s="154"/>
    </row>
    <row r="230" spans="1:1">
      <c r="A230" s="154"/>
    </row>
    <row r="231" spans="1:1">
      <c r="A231" s="154"/>
    </row>
    <row r="232" spans="1:1">
      <c r="A232" s="154"/>
    </row>
    <row r="233" spans="1:1">
      <c r="A233" s="154"/>
    </row>
    <row r="234" spans="1:1">
      <c r="A234" s="154"/>
    </row>
    <row r="235" spans="1:1">
      <c r="A235" s="154"/>
    </row>
    <row r="236" spans="1:1">
      <c r="A236" s="154"/>
    </row>
    <row r="237" spans="1:1">
      <c r="A237" s="154"/>
    </row>
    <row r="238" spans="1:1">
      <c r="A238" s="154"/>
    </row>
    <row r="239" spans="1:1">
      <c r="A239" s="154"/>
    </row>
    <row r="240" spans="1:1">
      <c r="A240" s="154"/>
    </row>
    <row r="241" spans="1:1">
      <c r="A241" s="154"/>
    </row>
    <row r="242" spans="1:1">
      <c r="A242" s="154"/>
    </row>
    <row r="243" spans="1:1">
      <c r="A243" s="154"/>
    </row>
    <row r="244" spans="1:1">
      <c r="A244" s="154"/>
    </row>
    <row r="245" spans="1:1">
      <c r="A245" s="154"/>
    </row>
    <row r="246" spans="1:1">
      <c r="A246" s="154"/>
    </row>
    <row r="247" spans="1:1">
      <c r="A247" s="154"/>
    </row>
    <row r="248" spans="1:1">
      <c r="A248" s="154"/>
    </row>
    <row r="249" spans="1:1">
      <c r="A249" s="154"/>
    </row>
    <row r="250" spans="1:1">
      <c r="A250" s="154"/>
    </row>
    <row r="251" spans="1:1">
      <c r="A251" s="154"/>
    </row>
    <row r="252" spans="1:1">
      <c r="A252" s="154"/>
    </row>
    <row r="253" spans="1:1">
      <c r="A253" s="154"/>
    </row>
    <row r="254" spans="1:1">
      <c r="A254" s="154"/>
    </row>
    <row r="255" spans="1:1">
      <c r="A255" s="154"/>
    </row>
    <row r="256" spans="1:1">
      <c r="A256" s="154"/>
    </row>
    <row r="257" spans="1:1">
      <c r="A257" s="154"/>
    </row>
    <row r="258" spans="1:1">
      <c r="A258" s="154"/>
    </row>
    <row r="259" spans="1:1">
      <c r="A259" s="154"/>
    </row>
    <row r="260" spans="1:1">
      <c r="A260" s="154"/>
    </row>
    <row r="261" spans="1:1">
      <c r="A261" s="154"/>
    </row>
    <row r="262" spans="1:1">
      <c r="A262" s="154"/>
    </row>
    <row r="263" spans="1:1">
      <c r="A263" s="154"/>
    </row>
    <row r="264" spans="1:1">
      <c r="A264" s="154"/>
    </row>
    <row r="265" spans="1:1">
      <c r="A265" s="154"/>
    </row>
    <row r="266" spans="1:1">
      <c r="A266" s="154"/>
    </row>
    <row r="267" spans="1:1">
      <c r="A267" s="154"/>
    </row>
    <row r="268" spans="1:1">
      <c r="A268" s="154"/>
    </row>
    <row r="269" spans="1:1">
      <c r="A269" s="154"/>
    </row>
    <row r="270" spans="1:1">
      <c r="A270" s="154"/>
    </row>
    <row r="271" spans="1:1">
      <c r="A271" s="154"/>
    </row>
    <row r="272" spans="1:1">
      <c r="A272" s="154"/>
    </row>
    <row r="273" spans="1:1">
      <c r="A273" s="154"/>
    </row>
    <row r="274" spans="1:1">
      <c r="A274" s="154"/>
    </row>
    <row r="275" spans="1:1">
      <c r="A275" s="154"/>
    </row>
    <row r="276" spans="1:1">
      <c r="A276" s="154"/>
    </row>
    <row r="277" spans="1:1">
      <c r="A277" s="154"/>
    </row>
    <row r="278" spans="1:1">
      <c r="A278" s="154"/>
    </row>
    <row r="279" spans="1:1">
      <c r="A279" s="154"/>
    </row>
    <row r="280" spans="1:1">
      <c r="A280" s="154"/>
    </row>
    <row r="281" spans="1:1">
      <c r="A281" s="154"/>
    </row>
    <row r="282" spans="1:1">
      <c r="A282" s="154"/>
    </row>
    <row r="283" spans="1:1">
      <c r="A283" s="154"/>
    </row>
    <row r="284" spans="1:1">
      <c r="A284" s="154"/>
    </row>
    <row r="285" spans="1:1">
      <c r="A285" s="154"/>
    </row>
    <row r="286" spans="1:1">
      <c r="A286" s="154"/>
    </row>
    <row r="287" spans="1:1">
      <c r="A287" s="154"/>
    </row>
    <row r="288" spans="1:1">
      <c r="A288" s="154"/>
    </row>
    <row r="289" spans="1:1">
      <c r="A289" s="154"/>
    </row>
    <row r="290" spans="1:1">
      <c r="A290" s="154"/>
    </row>
    <row r="291" spans="1:1">
      <c r="A291" s="154"/>
    </row>
    <row r="292" spans="1:1">
      <c r="A292" s="154"/>
    </row>
    <row r="293" spans="1:1">
      <c r="A293" s="154"/>
    </row>
    <row r="294" spans="1:1">
      <c r="A294" s="154"/>
    </row>
    <row r="295" spans="1:1">
      <c r="A295" s="154"/>
    </row>
    <row r="296" spans="1:1">
      <c r="A296" s="154"/>
    </row>
    <row r="297" spans="1:1">
      <c r="A297" s="154"/>
    </row>
    <row r="298" spans="1:1">
      <c r="A298" s="154"/>
    </row>
    <row r="299" spans="1:1">
      <c r="A299" s="154"/>
    </row>
    <row r="300" spans="1:1">
      <c r="A300" s="154"/>
    </row>
    <row r="301" spans="1:1">
      <c r="A301" s="154"/>
    </row>
    <row r="302" spans="1:1">
      <c r="A302" s="154"/>
    </row>
    <row r="303" spans="1:1">
      <c r="A303" s="154"/>
    </row>
    <row r="304" spans="1:1">
      <c r="A304" s="154"/>
    </row>
    <row r="305" spans="1:1">
      <c r="A305" s="154"/>
    </row>
    <row r="306" spans="1:1">
      <c r="A306" s="154"/>
    </row>
    <row r="307" spans="1:1">
      <c r="A307" s="154"/>
    </row>
    <row r="308" spans="1:1">
      <c r="A308" s="154"/>
    </row>
    <row r="309" spans="1:1">
      <c r="A309" s="154"/>
    </row>
    <row r="310" spans="1:1">
      <c r="A310" s="154"/>
    </row>
    <row r="311" spans="1:1">
      <c r="A311" s="154"/>
    </row>
    <row r="312" spans="1:1">
      <c r="A312" s="154"/>
    </row>
    <row r="313" spans="1:1">
      <c r="A313" s="154"/>
    </row>
    <row r="314" spans="1:1">
      <c r="A314" s="154"/>
    </row>
    <row r="315" spans="1:1">
      <c r="A315" s="154"/>
    </row>
    <row r="316" spans="1:1">
      <c r="A316" s="154"/>
    </row>
    <row r="317" spans="1:1">
      <c r="A317" s="154"/>
    </row>
    <row r="318" spans="1:1">
      <c r="A318" s="154"/>
    </row>
    <row r="319" spans="1:1">
      <c r="A319" s="154"/>
    </row>
    <row r="320" spans="1:1">
      <c r="A320" s="154"/>
    </row>
    <row r="321" spans="1:1">
      <c r="A321" s="154"/>
    </row>
    <row r="322" spans="1:1">
      <c r="A322" s="154"/>
    </row>
    <row r="323" spans="1:1">
      <c r="A323" s="154"/>
    </row>
    <row r="324" spans="1:1">
      <c r="A324" s="154"/>
    </row>
    <row r="325" spans="1:1">
      <c r="A325" s="154"/>
    </row>
    <row r="326" spans="1:1">
      <c r="A326" s="154"/>
    </row>
    <row r="327" spans="1:1">
      <c r="A327" s="154"/>
    </row>
    <row r="328" spans="1:1">
      <c r="A328" s="154"/>
    </row>
    <row r="329" spans="1:1">
      <c r="A329" s="154"/>
    </row>
    <row r="330" spans="1:1">
      <c r="A330" s="154"/>
    </row>
    <row r="331" spans="1:1">
      <c r="A331" s="154"/>
    </row>
    <row r="332" spans="1:1">
      <c r="A332" s="154"/>
    </row>
    <row r="333" spans="1:1">
      <c r="A333" s="154"/>
    </row>
    <row r="334" spans="1:1">
      <c r="A334" s="154"/>
    </row>
    <row r="335" spans="1:1">
      <c r="A335" s="154"/>
    </row>
    <row r="336" spans="1:1">
      <c r="A336" s="154"/>
    </row>
    <row r="337" spans="1:1">
      <c r="A337" s="154"/>
    </row>
    <row r="338" spans="1:1">
      <c r="A338" s="154"/>
    </row>
    <row r="339" spans="1:1">
      <c r="A339" s="154"/>
    </row>
    <row r="340" spans="1:1">
      <c r="A340" s="154"/>
    </row>
    <row r="341" spans="1:1">
      <c r="A341" s="154"/>
    </row>
    <row r="342" spans="1:1">
      <c r="A342" s="154"/>
    </row>
    <row r="343" spans="1:1">
      <c r="A343" s="154"/>
    </row>
    <row r="344" spans="1:1">
      <c r="A344" s="154"/>
    </row>
    <row r="345" spans="1:1">
      <c r="A345" s="154"/>
    </row>
    <row r="346" spans="1:1">
      <c r="A346" s="154"/>
    </row>
    <row r="347" spans="1:1">
      <c r="A347" s="154"/>
    </row>
    <row r="348" spans="1:1">
      <c r="A348" s="154"/>
    </row>
    <row r="349" spans="1:1">
      <c r="A349" s="154"/>
    </row>
    <row r="350" spans="1:1">
      <c r="A350" s="154"/>
    </row>
    <row r="351" spans="1:1">
      <c r="A351" s="154"/>
    </row>
    <row r="352" spans="1:1">
      <c r="A352" s="154"/>
    </row>
    <row r="353" spans="1:1">
      <c r="A353" s="154"/>
    </row>
    <row r="354" spans="1:1">
      <c r="A354" s="154"/>
    </row>
    <row r="355" spans="1:1">
      <c r="A355" s="154"/>
    </row>
    <row r="356" spans="1:1">
      <c r="A356" s="154"/>
    </row>
    <row r="357" spans="1:1">
      <c r="A357" s="154"/>
    </row>
    <row r="358" spans="1:1">
      <c r="A358" s="154"/>
    </row>
    <row r="359" spans="1:1">
      <c r="A359" s="154"/>
    </row>
    <row r="360" spans="1:1">
      <c r="A360" s="154"/>
    </row>
    <row r="361" spans="1:1">
      <c r="A361" s="154"/>
    </row>
    <row r="362" spans="1:1">
      <c r="A362" s="154"/>
    </row>
    <row r="363" spans="1:1">
      <c r="A363" s="154"/>
    </row>
    <row r="364" spans="1:1">
      <c r="A364" s="154"/>
    </row>
    <row r="365" spans="1:1">
      <c r="A365" s="154"/>
    </row>
    <row r="366" spans="1:1">
      <c r="A366" s="154"/>
    </row>
    <row r="367" spans="1:1">
      <c r="A367" s="154"/>
    </row>
    <row r="368" spans="1:1">
      <c r="A368" s="154"/>
    </row>
    <row r="369" spans="1:1">
      <c r="A369" s="154"/>
    </row>
    <row r="370" spans="1:1">
      <c r="A370" s="154"/>
    </row>
    <row r="371" spans="1:1">
      <c r="A371" s="154"/>
    </row>
    <row r="372" spans="1:1">
      <c r="A372" s="154"/>
    </row>
    <row r="373" spans="1:1">
      <c r="A373" s="154"/>
    </row>
    <row r="374" spans="1:1">
      <c r="A374" s="154"/>
    </row>
    <row r="375" spans="1:1">
      <c r="A375" s="154"/>
    </row>
    <row r="376" spans="1:1">
      <c r="A376" s="154"/>
    </row>
    <row r="377" spans="1:1">
      <c r="A377" s="154"/>
    </row>
    <row r="378" spans="1:1">
      <c r="A378" s="154"/>
    </row>
    <row r="379" spans="1:1">
      <c r="A379" s="154"/>
    </row>
    <row r="380" spans="1:1">
      <c r="A380" s="154"/>
    </row>
    <row r="381" spans="1:1">
      <c r="A381" s="154"/>
    </row>
    <row r="382" spans="1:1">
      <c r="A382" s="154"/>
    </row>
    <row r="383" spans="1:1">
      <c r="A383" s="154"/>
    </row>
    <row r="384" spans="1:1">
      <c r="A384" s="154"/>
    </row>
    <row r="385" spans="1:1">
      <c r="A385" s="154"/>
    </row>
    <row r="386" spans="1:1">
      <c r="A386" s="154"/>
    </row>
    <row r="387" spans="1:1">
      <c r="A387" s="154"/>
    </row>
    <row r="388" spans="1:1">
      <c r="A388" s="154"/>
    </row>
    <row r="389" spans="1:1">
      <c r="A389" s="154"/>
    </row>
    <row r="390" spans="1:1">
      <c r="A390" s="154"/>
    </row>
    <row r="391" spans="1:1">
      <c r="A391" s="154"/>
    </row>
  </sheetData>
  <phoneticPr fontId="129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E54"/>
  <sheetViews>
    <sheetView showGridLines="0" zoomScale="120" zoomScaleNormal="120" workbookViewId="0">
      <selection activeCell="F6" sqref="F6"/>
    </sheetView>
  </sheetViews>
  <sheetFormatPr defaultRowHeight="15.75"/>
  <cols>
    <col min="1" max="1" width="40" style="177" customWidth="1"/>
    <col min="2" max="2" width="19.28515625" style="177" customWidth="1"/>
    <col min="3" max="3" width="15.140625" style="179" customWidth="1"/>
    <col min="4" max="4" width="10.85546875" style="177" bestFit="1" customWidth="1"/>
    <col min="5" max="5" width="9.42578125" style="177" bestFit="1" customWidth="1"/>
    <col min="6" max="16384" width="9.140625" style="177"/>
  </cols>
  <sheetData>
    <row r="1" spans="1:4" s="157" customFormat="1" ht="21">
      <c r="A1" s="928" t="s">
        <v>409</v>
      </c>
      <c r="B1" s="928"/>
      <c r="C1" s="928"/>
    </row>
    <row r="2" spans="1:4" s="158" customFormat="1" ht="17.25" customHeight="1">
      <c r="A2" s="930" t="s">
        <v>289</v>
      </c>
      <c r="B2" s="931" t="s">
        <v>419</v>
      </c>
      <c r="C2" s="932" t="s">
        <v>290</v>
      </c>
    </row>
    <row r="3" spans="1:4" s="162" customFormat="1" ht="16.350000000000001" customHeight="1">
      <c r="A3" s="159" t="s">
        <v>293</v>
      </c>
      <c r="B3" s="160" t="s">
        <v>294</v>
      </c>
      <c r="C3" s="826">
        <v>292283</v>
      </c>
      <c r="D3" s="161"/>
    </row>
    <row r="4" spans="1:4" s="162" customFormat="1" ht="16.350000000000001" customHeight="1">
      <c r="A4" s="159" t="s">
        <v>291</v>
      </c>
      <c r="B4" s="160" t="s">
        <v>292</v>
      </c>
      <c r="C4" s="826">
        <v>290948</v>
      </c>
    </row>
    <row r="5" spans="1:4" s="162" customFormat="1" ht="16.350000000000001" customHeight="1">
      <c r="A5" s="159" t="s">
        <v>295</v>
      </c>
      <c r="B5" s="160" t="s">
        <v>296</v>
      </c>
      <c r="C5" s="826">
        <v>247769</v>
      </c>
    </row>
    <row r="6" spans="1:4" s="162" customFormat="1" ht="16.350000000000001" customHeight="1">
      <c r="A6" s="159" t="s">
        <v>297</v>
      </c>
      <c r="B6" s="160" t="s">
        <v>298</v>
      </c>
      <c r="C6" s="826">
        <v>142270</v>
      </c>
    </row>
    <row r="7" spans="1:4" s="162" customFormat="1" ht="16.350000000000001" customHeight="1">
      <c r="A7" s="159" t="s">
        <v>301</v>
      </c>
      <c r="B7" s="160" t="s">
        <v>302</v>
      </c>
      <c r="C7" s="826">
        <v>118750</v>
      </c>
    </row>
    <row r="8" spans="1:4" s="162" customFormat="1" ht="16.350000000000001" customHeight="1">
      <c r="A8" s="163" t="s">
        <v>299</v>
      </c>
      <c r="B8" s="164" t="s">
        <v>300</v>
      </c>
      <c r="C8" s="827">
        <v>99815</v>
      </c>
    </row>
    <row r="9" spans="1:4" s="162" customFormat="1" ht="16.350000000000001" customHeight="1">
      <c r="A9" s="159" t="s">
        <v>313</v>
      </c>
      <c r="B9" s="166" t="s">
        <v>314</v>
      </c>
      <c r="C9" s="826">
        <v>86180</v>
      </c>
    </row>
    <row r="10" spans="1:4" s="162" customFormat="1" ht="16.350000000000001" customHeight="1">
      <c r="A10" s="159" t="s">
        <v>303</v>
      </c>
      <c r="B10" s="160" t="s">
        <v>304</v>
      </c>
      <c r="C10" s="826">
        <v>77226</v>
      </c>
    </row>
    <row r="11" spans="1:4" s="162" customFormat="1" ht="16.350000000000001" customHeight="1">
      <c r="A11" s="159" t="s">
        <v>307</v>
      </c>
      <c r="B11" s="160" t="s">
        <v>308</v>
      </c>
      <c r="C11" s="826">
        <v>65623</v>
      </c>
    </row>
    <row r="12" spans="1:4" s="162" customFormat="1" ht="16.350000000000001" customHeight="1">
      <c r="A12" s="165" t="s">
        <v>311</v>
      </c>
      <c r="B12" s="165" t="s">
        <v>312</v>
      </c>
      <c r="C12" s="828">
        <v>63035</v>
      </c>
    </row>
    <row r="13" spans="1:4" s="162" customFormat="1" ht="16.350000000000001" customHeight="1">
      <c r="A13" s="159" t="s">
        <v>309</v>
      </c>
      <c r="B13" s="160" t="s">
        <v>310</v>
      </c>
      <c r="C13" s="826">
        <v>52458</v>
      </c>
    </row>
    <row r="14" spans="1:4" s="167" customFormat="1" ht="16.350000000000001" customHeight="1">
      <c r="A14" s="159" t="s">
        <v>333</v>
      </c>
      <c r="B14" s="160" t="s">
        <v>334</v>
      </c>
      <c r="C14" s="826">
        <v>47735</v>
      </c>
    </row>
    <row r="15" spans="1:4" s="162" customFormat="1" ht="16.350000000000001" customHeight="1">
      <c r="A15" s="159" t="s">
        <v>2113</v>
      </c>
      <c r="B15" s="166" t="s">
        <v>2114</v>
      </c>
      <c r="C15" s="826">
        <v>46805</v>
      </c>
    </row>
    <row r="16" spans="1:4" s="162" customFormat="1" ht="16.350000000000001" customHeight="1">
      <c r="A16" s="159" t="s">
        <v>319</v>
      </c>
      <c r="B16" s="160" t="s">
        <v>320</v>
      </c>
      <c r="C16" s="826">
        <v>43863</v>
      </c>
    </row>
    <row r="17" spans="1:4" s="162" customFormat="1" ht="16.350000000000001" customHeight="1">
      <c r="A17" s="159" t="s">
        <v>315</v>
      </c>
      <c r="B17" s="160" t="s">
        <v>316</v>
      </c>
      <c r="C17" s="826">
        <v>42980</v>
      </c>
    </row>
    <row r="18" spans="1:4" s="162" customFormat="1" ht="16.350000000000001" customHeight="1">
      <c r="A18" s="159" t="s">
        <v>305</v>
      </c>
      <c r="B18" s="160" t="s">
        <v>306</v>
      </c>
      <c r="C18" s="826">
        <v>41643</v>
      </c>
    </row>
    <row r="19" spans="1:4" s="162" customFormat="1" ht="16.350000000000001" customHeight="1">
      <c r="A19" s="159" t="s">
        <v>324</v>
      </c>
      <c r="B19" s="166" t="s">
        <v>325</v>
      </c>
      <c r="C19" s="168">
        <v>34289</v>
      </c>
    </row>
    <row r="20" spans="1:4" s="162" customFormat="1" ht="16.350000000000001" customHeight="1">
      <c r="A20" s="159" t="s">
        <v>323</v>
      </c>
      <c r="B20" s="160" t="s">
        <v>306</v>
      </c>
      <c r="C20" s="826">
        <v>33271</v>
      </c>
    </row>
    <row r="21" spans="1:4" s="162" customFormat="1" ht="16.350000000000001" customHeight="1">
      <c r="A21" s="159" t="s">
        <v>326</v>
      </c>
      <c r="B21" s="160" t="s">
        <v>325</v>
      </c>
      <c r="C21" s="826">
        <v>31678</v>
      </c>
    </row>
    <row r="22" spans="1:4" s="162" customFormat="1" ht="16.350000000000001" customHeight="1">
      <c r="A22" s="159" t="s">
        <v>329</v>
      </c>
      <c r="B22" s="160" t="s">
        <v>330</v>
      </c>
      <c r="C22" s="826">
        <v>30175</v>
      </c>
    </row>
    <row r="23" spans="1:4" s="162" customFormat="1" ht="16.350000000000001" customHeight="1">
      <c r="A23" s="159" t="s">
        <v>327</v>
      </c>
      <c r="B23" s="160" t="s">
        <v>328</v>
      </c>
      <c r="C23" s="826">
        <v>29613</v>
      </c>
    </row>
    <row r="24" spans="1:4" s="162" customFormat="1" ht="16.350000000000001" customHeight="1">
      <c r="A24" s="159" t="s">
        <v>331</v>
      </c>
      <c r="B24" s="160" t="s">
        <v>332</v>
      </c>
      <c r="C24" s="826">
        <v>28561</v>
      </c>
    </row>
    <row r="25" spans="1:4" s="162" customFormat="1" ht="16.350000000000001" customHeight="1">
      <c r="A25" s="159" t="s">
        <v>321</v>
      </c>
      <c r="B25" s="166" t="s">
        <v>322</v>
      </c>
      <c r="C25" s="826">
        <v>26322</v>
      </c>
    </row>
    <row r="26" spans="1:4" s="162" customFormat="1" ht="16.350000000000001" customHeight="1">
      <c r="A26" s="159" t="s">
        <v>335</v>
      </c>
      <c r="B26" s="166" t="s">
        <v>336</v>
      </c>
      <c r="C26" s="826">
        <v>22607</v>
      </c>
    </row>
    <row r="27" spans="1:4" s="162" customFormat="1" ht="16.350000000000001" customHeight="1">
      <c r="A27" s="159" t="s">
        <v>317</v>
      </c>
      <c r="B27" s="160" t="s">
        <v>318</v>
      </c>
      <c r="C27" s="826">
        <v>21854</v>
      </c>
    </row>
    <row r="28" spans="1:4" s="162" customFormat="1" ht="16.350000000000001" customHeight="1">
      <c r="A28" s="159" t="s">
        <v>337</v>
      </c>
      <c r="B28" s="160" t="s">
        <v>338</v>
      </c>
      <c r="C28" s="826">
        <v>20555</v>
      </c>
    </row>
    <row r="29" spans="1:4" s="162" customFormat="1" ht="16.350000000000001" customHeight="1">
      <c r="A29" s="159" t="s">
        <v>343</v>
      </c>
      <c r="B29" s="166" t="s">
        <v>344</v>
      </c>
      <c r="C29" s="826">
        <v>13128</v>
      </c>
      <c r="D29" s="169"/>
    </row>
    <row r="30" spans="1:4" s="162" customFormat="1" ht="16.350000000000001" customHeight="1">
      <c r="A30" s="159" t="s">
        <v>341</v>
      </c>
      <c r="B30" s="166" t="s">
        <v>342</v>
      </c>
      <c r="C30" s="826">
        <v>12434</v>
      </c>
    </row>
    <row r="31" spans="1:4" s="162" customFormat="1" ht="16.350000000000001" customHeight="1">
      <c r="A31" s="159" t="s">
        <v>345</v>
      </c>
      <c r="B31" s="160" t="s">
        <v>346</v>
      </c>
      <c r="C31" s="826">
        <v>10736</v>
      </c>
    </row>
    <row r="32" spans="1:4" s="162" customFormat="1" ht="16.350000000000001" customHeight="1">
      <c r="A32" s="159" t="s">
        <v>347</v>
      </c>
      <c r="B32" s="160" t="s">
        <v>338</v>
      </c>
      <c r="C32" s="826">
        <v>10581</v>
      </c>
    </row>
    <row r="33" spans="1:5" s="162" customFormat="1" ht="16.350000000000001" customHeight="1">
      <c r="A33" s="165" t="s">
        <v>349</v>
      </c>
      <c r="B33" s="165" t="s">
        <v>310</v>
      </c>
      <c r="C33" s="828">
        <v>9626</v>
      </c>
    </row>
    <row r="34" spans="1:5" s="162" customFormat="1" ht="16.350000000000001" customHeight="1">
      <c r="A34" s="159" t="s">
        <v>339</v>
      </c>
      <c r="B34" s="160" t="s">
        <v>340</v>
      </c>
      <c r="C34" s="826">
        <v>6323</v>
      </c>
    </row>
    <row r="35" spans="1:5" s="162" customFormat="1" ht="16.350000000000001" customHeight="1">
      <c r="A35" s="159" t="s">
        <v>348</v>
      </c>
      <c r="B35" s="160" t="s">
        <v>346</v>
      </c>
      <c r="C35" s="826">
        <v>2368</v>
      </c>
      <c r="D35" s="170"/>
    </row>
    <row r="36" spans="1:5" s="162" customFormat="1" ht="16.350000000000001" customHeight="1">
      <c r="A36" s="160" t="s">
        <v>2115</v>
      </c>
      <c r="B36" s="160" t="s">
        <v>322</v>
      </c>
      <c r="C36" s="829" t="s">
        <v>428</v>
      </c>
      <c r="D36" s="170"/>
    </row>
    <row r="37" spans="1:5" s="162" customFormat="1" ht="16.350000000000001" customHeight="1">
      <c r="A37" s="159" t="s">
        <v>350</v>
      </c>
      <c r="B37" s="160"/>
      <c r="C37" s="826">
        <v>2887</v>
      </c>
    </row>
    <row r="38" spans="1:5" s="162" customFormat="1" ht="16.350000000000001" customHeight="1">
      <c r="A38" s="159" t="s">
        <v>351</v>
      </c>
      <c r="B38" s="160"/>
      <c r="C38" s="826">
        <v>6171</v>
      </c>
    </row>
    <row r="39" spans="1:5" s="162" customFormat="1" ht="16.350000000000001" customHeight="1">
      <c r="A39" s="159" t="s">
        <v>352</v>
      </c>
      <c r="B39" s="160"/>
      <c r="C39" s="826">
        <v>3728</v>
      </c>
    </row>
    <row r="40" spans="1:5" s="162" customFormat="1" ht="16.350000000000001" customHeight="1">
      <c r="A40" s="159" t="s">
        <v>353</v>
      </c>
      <c r="B40" s="160"/>
      <c r="C40" s="826">
        <v>4988</v>
      </c>
    </row>
    <row r="41" spans="1:5" s="162" customFormat="1" ht="16.350000000000001" customHeight="1">
      <c r="A41" s="159" t="s">
        <v>354</v>
      </c>
      <c r="B41" s="160"/>
      <c r="C41" s="828">
        <v>12510</v>
      </c>
    </row>
    <row r="42" spans="1:5" s="162" customFormat="1" ht="16.350000000000001" customHeight="1">
      <c r="A42" s="159" t="s">
        <v>355</v>
      </c>
      <c r="B42" s="159"/>
      <c r="C42" s="828">
        <v>5811</v>
      </c>
      <c r="E42" s="170"/>
    </row>
    <row r="43" spans="1:5" s="162" customFormat="1" ht="16.350000000000001" customHeight="1">
      <c r="A43" s="159" t="s">
        <v>356</v>
      </c>
      <c r="B43" s="159"/>
      <c r="C43" s="828">
        <v>5222</v>
      </c>
      <c r="E43" s="170"/>
    </row>
    <row r="44" spans="1:5" s="172" customFormat="1" ht="15.95" customHeight="1">
      <c r="A44" s="929" t="s">
        <v>421</v>
      </c>
      <c r="B44" s="929"/>
      <c r="C44" s="171">
        <f>SUM(C3:C43)</f>
        <v>2144821</v>
      </c>
      <c r="D44" s="162"/>
    </row>
    <row r="45" spans="1:5" s="158" customFormat="1" ht="18.75">
      <c r="A45" s="173" t="s">
        <v>357</v>
      </c>
      <c r="B45" s="174"/>
      <c r="C45" s="175"/>
    </row>
    <row r="46" spans="1:5" s="172" customFormat="1" ht="18.75">
      <c r="A46" s="172" t="s">
        <v>2116</v>
      </c>
      <c r="C46" s="176"/>
    </row>
    <row r="54" spans="1:1">
      <c r="A54" s="178"/>
    </row>
  </sheetData>
  <phoneticPr fontId="129" type="noConversion"/>
  <printOptions horizontalCentered="1"/>
  <pageMargins left="0.43307086614173229" right="0.39370078740157483" top="0.98425196850393704" bottom="0.59055118110236227" header="0.51181102362204722" footer="0.51181102362204722"/>
  <pageSetup paperSize="9" scale="9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D36"/>
  <sheetViews>
    <sheetView zoomScale="110" zoomScaleNormal="120" zoomScaleSheetLayoutView="120" workbookViewId="0">
      <selection activeCell="D5" sqref="D5"/>
    </sheetView>
  </sheetViews>
  <sheetFormatPr defaultRowHeight="18.75"/>
  <cols>
    <col min="1" max="1" width="30.42578125" style="181" customWidth="1"/>
    <col min="2" max="2" width="48.42578125" style="181" customWidth="1"/>
    <col min="3" max="3" width="16.140625" style="182" customWidth="1"/>
    <col min="4" max="16384" width="9.140625" style="181"/>
  </cols>
  <sheetData>
    <row r="1" spans="1:4" s="180" customFormat="1" ht="21">
      <c r="A1" s="933" t="s">
        <v>410</v>
      </c>
      <c r="B1" s="933"/>
      <c r="C1" s="933"/>
    </row>
    <row r="2" spans="1:4">
      <c r="A2" s="935" t="s">
        <v>358</v>
      </c>
      <c r="B2" s="934" t="s">
        <v>419</v>
      </c>
      <c r="C2" s="936" t="s">
        <v>290</v>
      </c>
    </row>
    <row r="3" spans="1:4" s="185" customFormat="1" ht="18.95" customHeight="1">
      <c r="A3" s="183" t="s">
        <v>359</v>
      </c>
      <c r="B3" s="183" t="s">
        <v>360</v>
      </c>
      <c r="C3" s="184">
        <v>13542</v>
      </c>
      <c r="D3" s="185" t="s">
        <v>361</v>
      </c>
    </row>
    <row r="4" spans="1:4" s="185" customFormat="1" ht="18.95" customHeight="1">
      <c r="A4" s="183" t="s">
        <v>362</v>
      </c>
      <c r="B4" s="183" t="s">
        <v>363</v>
      </c>
      <c r="C4" s="184">
        <v>11725</v>
      </c>
    </row>
    <row r="5" spans="1:4" s="185" customFormat="1" ht="18.95" customHeight="1">
      <c r="A5" s="183" t="s">
        <v>364</v>
      </c>
      <c r="B5" s="183" t="s">
        <v>1342</v>
      </c>
      <c r="C5" s="184">
        <v>5201</v>
      </c>
    </row>
    <row r="6" spans="1:4" s="185" customFormat="1" ht="18.95" customHeight="1">
      <c r="A6" s="183" t="s">
        <v>1343</v>
      </c>
      <c r="B6" s="183" t="s">
        <v>1344</v>
      </c>
      <c r="C6" s="184">
        <v>4423</v>
      </c>
    </row>
    <row r="7" spans="1:4" s="185" customFormat="1" ht="18.95" customHeight="1">
      <c r="A7" s="183" t="s">
        <v>1347</v>
      </c>
      <c r="B7" s="183" t="s">
        <v>1348</v>
      </c>
      <c r="C7" s="184">
        <v>3266</v>
      </c>
    </row>
    <row r="8" spans="1:4" s="185" customFormat="1" ht="18.95" customHeight="1">
      <c r="A8" s="183" t="s">
        <v>1365</v>
      </c>
      <c r="B8" s="183" t="s">
        <v>1366</v>
      </c>
      <c r="C8" s="184">
        <v>3259</v>
      </c>
    </row>
    <row r="9" spans="1:4" s="185" customFormat="1" ht="18.95" customHeight="1">
      <c r="A9" s="183" t="s">
        <v>1353</v>
      </c>
      <c r="B9" s="183" t="s">
        <v>91</v>
      </c>
      <c r="C9" s="184">
        <v>2780</v>
      </c>
    </row>
    <row r="10" spans="1:4" s="185" customFormat="1" ht="18.95" customHeight="1">
      <c r="A10" s="183" t="s">
        <v>1377</v>
      </c>
      <c r="B10" s="183" t="s">
        <v>1378</v>
      </c>
      <c r="C10" s="184">
        <v>2603</v>
      </c>
    </row>
    <row r="11" spans="1:4" s="185" customFormat="1" ht="18.95" customHeight="1">
      <c r="A11" s="183" t="s">
        <v>1356</v>
      </c>
      <c r="B11" s="183" t="s">
        <v>1357</v>
      </c>
      <c r="C11" s="184">
        <v>1577</v>
      </c>
    </row>
    <row r="12" spans="1:4" s="185" customFormat="1" ht="18.95" customHeight="1">
      <c r="A12" s="183" t="s">
        <v>1375</v>
      </c>
      <c r="B12" s="183" t="s">
        <v>1376</v>
      </c>
      <c r="C12" s="184">
        <v>1529</v>
      </c>
    </row>
    <row r="13" spans="1:4" s="185" customFormat="1" ht="18.95" customHeight="1">
      <c r="A13" s="183" t="s">
        <v>1364</v>
      </c>
      <c r="B13" s="183" t="s">
        <v>1179</v>
      </c>
      <c r="C13" s="184">
        <v>1527</v>
      </c>
    </row>
    <row r="14" spans="1:4" s="185" customFormat="1" ht="18.95" customHeight="1">
      <c r="A14" s="183" t="s">
        <v>1354</v>
      </c>
      <c r="B14" s="183" t="s">
        <v>1355</v>
      </c>
      <c r="C14" s="184">
        <v>1513</v>
      </c>
    </row>
    <row r="15" spans="1:4" s="185" customFormat="1" ht="18.95" customHeight="1">
      <c r="A15" s="183" t="s">
        <v>1351</v>
      </c>
      <c r="B15" s="183" t="s">
        <v>1352</v>
      </c>
      <c r="C15" s="184">
        <v>1430</v>
      </c>
    </row>
    <row r="16" spans="1:4" s="185" customFormat="1" ht="18.95" customHeight="1">
      <c r="A16" s="183" t="s">
        <v>1361</v>
      </c>
      <c r="B16" s="183" t="s">
        <v>1192</v>
      </c>
      <c r="C16" s="184">
        <v>1266</v>
      </c>
    </row>
    <row r="17" spans="1:3" s="185" customFormat="1" ht="18.95" customHeight="1">
      <c r="A17" s="183" t="s">
        <v>1367</v>
      </c>
      <c r="B17" s="183" t="s">
        <v>1368</v>
      </c>
      <c r="C17" s="184">
        <v>1258</v>
      </c>
    </row>
    <row r="18" spans="1:3" s="185" customFormat="1" ht="18.95" customHeight="1">
      <c r="A18" s="183" t="s">
        <v>1359</v>
      </c>
      <c r="B18" s="183" t="s">
        <v>1360</v>
      </c>
      <c r="C18" s="184">
        <v>1225</v>
      </c>
    </row>
    <row r="19" spans="1:3" s="185" customFormat="1" ht="18.95" customHeight="1">
      <c r="A19" s="183" t="s">
        <v>1345</v>
      </c>
      <c r="B19" s="183" t="s">
        <v>1346</v>
      </c>
      <c r="C19" s="184">
        <v>1126</v>
      </c>
    </row>
    <row r="20" spans="1:3" s="185" customFormat="1" ht="18.95" customHeight="1">
      <c r="A20" s="183" t="s">
        <v>1373</v>
      </c>
      <c r="B20" s="183" t="s">
        <v>1374</v>
      </c>
      <c r="C20" s="184">
        <v>1090</v>
      </c>
    </row>
    <row r="21" spans="1:3" s="185" customFormat="1" ht="18.95" customHeight="1">
      <c r="A21" s="183" t="s">
        <v>1369</v>
      </c>
      <c r="B21" s="183" t="s">
        <v>1370</v>
      </c>
      <c r="C21" s="184">
        <v>1074</v>
      </c>
    </row>
    <row r="22" spans="1:3" s="185" customFormat="1" ht="18.95" customHeight="1">
      <c r="A22" s="183" t="s">
        <v>1371</v>
      </c>
      <c r="B22" s="183" t="s">
        <v>1372</v>
      </c>
      <c r="C22" s="184">
        <v>976</v>
      </c>
    </row>
    <row r="23" spans="1:3" s="185" customFormat="1" ht="18.95" customHeight="1">
      <c r="A23" s="183" t="s">
        <v>1381</v>
      </c>
      <c r="B23" s="183" t="s">
        <v>1382</v>
      </c>
      <c r="C23" s="184">
        <v>595</v>
      </c>
    </row>
    <row r="24" spans="1:3" s="185" customFormat="1" ht="18.95" customHeight="1">
      <c r="A24" s="183" t="s">
        <v>1362</v>
      </c>
      <c r="B24" s="183" t="s">
        <v>1363</v>
      </c>
      <c r="C24" s="184">
        <v>518</v>
      </c>
    </row>
    <row r="25" spans="1:3" s="185" customFormat="1" ht="18.95" customHeight="1">
      <c r="A25" s="183" t="s">
        <v>1379</v>
      </c>
      <c r="B25" s="183" t="s">
        <v>1380</v>
      </c>
      <c r="C25" s="184">
        <v>429</v>
      </c>
    </row>
    <row r="26" spans="1:3" s="185" customFormat="1" ht="18.95" customHeight="1">
      <c r="A26" s="183" t="s">
        <v>1349</v>
      </c>
      <c r="B26" s="183" t="s">
        <v>1350</v>
      </c>
      <c r="C26" s="184">
        <v>353</v>
      </c>
    </row>
    <row r="27" spans="1:3" s="185" customFormat="1" ht="18.95" customHeight="1">
      <c r="A27" s="183" t="s">
        <v>2143</v>
      </c>
      <c r="B27" s="183" t="s">
        <v>1358</v>
      </c>
      <c r="C27" s="829" t="s">
        <v>428</v>
      </c>
    </row>
    <row r="28" spans="1:3" ht="18" customHeight="1">
      <c r="A28" s="934" t="s">
        <v>421</v>
      </c>
      <c r="B28" s="934"/>
      <c r="C28" s="186">
        <f>SUM(C3:C27)</f>
        <v>64285</v>
      </c>
    </row>
    <row r="29" spans="1:3" ht="18" customHeight="1">
      <c r="A29" s="187" t="s">
        <v>1383</v>
      </c>
      <c r="C29" s="188"/>
    </row>
    <row r="30" spans="1:3" s="172" customFormat="1">
      <c r="A30" s="172" t="s">
        <v>2144</v>
      </c>
      <c r="C30" s="870"/>
    </row>
    <row r="31" spans="1:3" ht="14.25" customHeight="1"/>
    <row r="36" ht="6.75" customHeight="1"/>
  </sheetData>
  <phoneticPr fontId="129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D120"/>
  <sheetViews>
    <sheetView topLeftCell="A85" zoomScale="120" workbookViewId="0">
      <selection activeCell="E9" sqref="E9"/>
    </sheetView>
  </sheetViews>
  <sheetFormatPr defaultColWidth="21.42578125" defaultRowHeight="14.1" customHeight="1"/>
  <cols>
    <col min="1" max="1" width="18" style="215" customWidth="1"/>
    <col min="2" max="2" width="48.7109375" style="216" customWidth="1"/>
    <col min="3" max="3" width="14" style="217" customWidth="1"/>
    <col min="4" max="16384" width="21.42578125" style="215"/>
  </cols>
  <sheetData>
    <row r="1" spans="1:4" s="189" customFormat="1" ht="21">
      <c r="A1" s="937" t="s">
        <v>1384</v>
      </c>
      <c r="B1" s="937"/>
      <c r="C1" s="937"/>
    </row>
    <row r="2" spans="1:4" s="191" customFormat="1" ht="21.75" customHeight="1">
      <c r="A2" s="938" t="s">
        <v>867</v>
      </c>
      <c r="B2" s="938" t="s">
        <v>1385</v>
      </c>
      <c r="C2" s="940" t="s">
        <v>290</v>
      </c>
      <c r="D2" s="943"/>
    </row>
    <row r="3" spans="1:4" s="195" customFormat="1" ht="17.25" customHeight="1">
      <c r="A3" s="192" t="s">
        <v>957</v>
      </c>
      <c r="B3" s="193" t="s">
        <v>1386</v>
      </c>
      <c r="C3" s="194">
        <v>4914</v>
      </c>
      <c r="D3" s="944"/>
    </row>
    <row r="4" spans="1:4" s="195" customFormat="1" ht="17.25" customHeight="1">
      <c r="A4" s="196"/>
      <c r="B4" s="197" t="s">
        <v>1387</v>
      </c>
      <c r="C4" s="198">
        <v>12074</v>
      </c>
      <c r="D4" s="944"/>
    </row>
    <row r="5" spans="1:4" s="195" customFormat="1" ht="17.25" customHeight="1">
      <c r="A5" s="199"/>
      <c r="B5" s="197" t="s">
        <v>1388</v>
      </c>
      <c r="C5" s="198">
        <v>2112</v>
      </c>
      <c r="D5" s="944"/>
    </row>
    <row r="6" spans="1:4" s="195" customFormat="1" ht="17.25" customHeight="1">
      <c r="A6" s="200" t="s">
        <v>1132</v>
      </c>
      <c r="B6" s="197" t="s">
        <v>1389</v>
      </c>
      <c r="C6" s="198">
        <v>3958</v>
      </c>
      <c r="D6" s="944"/>
    </row>
    <row r="7" spans="1:4" s="195" customFormat="1" ht="17.25" customHeight="1">
      <c r="A7" s="196" t="s">
        <v>152</v>
      </c>
      <c r="B7" s="197" t="s">
        <v>1390</v>
      </c>
      <c r="C7" s="198">
        <v>4704</v>
      </c>
      <c r="D7" s="944"/>
    </row>
    <row r="8" spans="1:4" s="195" customFormat="1" ht="17.25" customHeight="1">
      <c r="A8" s="196"/>
      <c r="B8" s="197" t="s">
        <v>1391</v>
      </c>
      <c r="C8" s="198">
        <v>3353</v>
      </c>
      <c r="D8" s="944"/>
    </row>
    <row r="9" spans="1:4" s="195" customFormat="1" ht="17.25" customHeight="1">
      <c r="A9" s="199"/>
      <c r="B9" s="197" t="s">
        <v>1392</v>
      </c>
      <c r="C9" s="198">
        <v>3966</v>
      </c>
      <c r="D9" s="944"/>
    </row>
    <row r="10" spans="1:4" s="203" customFormat="1" ht="17.25" customHeight="1">
      <c r="A10" s="196" t="s">
        <v>150</v>
      </c>
      <c r="B10" s="201" t="s">
        <v>1393</v>
      </c>
      <c r="C10" s="202">
        <v>7475</v>
      </c>
      <c r="D10" s="945"/>
    </row>
    <row r="11" spans="1:4" s="203" customFormat="1" ht="17.25" customHeight="1">
      <c r="A11" s="199"/>
      <c r="B11" s="201" t="s">
        <v>1394</v>
      </c>
      <c r="C11" s="202">
        <v>4475</v>
      </c>
      <c r="D11" s="945"/>
    </row>
    <row r="12" spans="1:4" s="203" customFormat="1" ht="17.25" customHeight="1">
      <c r="A12" s="196" t="s">
        <v>1010</v>
      </c>
      <c r="B12" s="201" t="s">
        <v>1395</v>
      </c>
      <c r="C12" s="202">
        <v>2323</v>
      </c>
      <c r="D12" s="945"/>
    </row>
    <row r="13" spans="1:4" s="203" customFormat="1" ht="17.25" customHeight="1">
      <c r="A13" s="199"/>
      <c r="B13" s="201" t="s">
        <v>1396</v>
      </c>
      <c r="C13" s="202">
        <v>3357</v>
      </c>
      <c r="D13" s="945"/>
    </row>
    <row r="14" spans="1:4" s="195" customFormat="1" ht="17.25" customHeight="1">
      <c r="A14" s="196" t="s">
        <v>1003</v>
      </c>
      <c r="B14" s="197" t="s">
        <v>1397</v>
      </c>
      <c r="C14" s="198" t="s">
        <v>1318</v>
      </c>
      <c r="D14" s="944"/>
    </row>
    <row r="15" spans="1:4" s="195" customFormat="1" ht="17.25" customHeight="1">
      <c r="A15" s="196"/>
      <c r="B15" s="197" t="s">
        <v>1398</v>
      </c>
      <c r="C15" s="198" t="s">
        <v>1318</v>
      </c>
      <c r="D15" s="944"/>
    </row>
    <row r="16" spans="1:4" s="195" customFormat="1" ht="17.25" customHeight="1">
      <c r="A16" s="196"/>
      <c r="B16" s="197" t="s">
        <v>1399</v>
      </c>
      <c r="C16" s="198" t="s">
        <v>1318</v>
      </c>
      <c r="D16" s="944"/>
    </row>
    <row r="17" spans="1:4" s="195" customFormat="1" ht="17.25" customHeight="1">
      <c r="A17" s="196"/>
      <c r="B17" s="197" t="s">
        <v>1400</v>
      </c>
      <c r="C17" s="198" t="s">
        <v>1318</v>
      </c>
      <c r="D17" s="944"/>
    </row>
    <row r="18" spans="1:4" s="195" customFormat="1" ht="17.25" customHeight="1">
      <c r="A18" s="196"/>
      <c r="B18" s="197" t="s">
        <v>1401</v>
      </c>
      <c r="C18" s="198" t="s">
        <v>1318</v>
      </c>
      <c r="D18" s="944"/>
    </row>
    <row r="19" spans="1:4" s="195" customFormat="1" ht="17.25" customHeight="1">
      <c r="A19" s="196"/>
      <c r="B19" s="197" t="s">
        <v>1402</v>
      </c>
      <c r="C19" s="198" t="s">
        <v>1318</v>
      </c>
      <c r="D19" s="944"/>
    </row>
    <row r="20" spans="1:4" s="195" customFormat="1" ht="17.25" customHeight="1">
      <c r="A20" s="196"/>
      <c r="B20" s="197" t="s">
        <v>1403</v>
      </c>
      <c r="C20" s="198" t="s">
        <v>1318</v>
      </c>
      <c r="D20" s="944"/>
    </row>
    <row r="21" spans="1:4" s="195" customFormat="1" ht="17.25" customHeight="1">
      <c r="A21" s="199"/>
      <c r="B21" s="197" t="s">
        <v>1404</v>
      </c>
      <c r="C21" s="198" t="s">
        <v>1318</v>
      </c>
      <c r="D21" s="944"/>
    </row>
    <row r="22" spans="1:4" s="203" customFormat="1" ht="17.25" customHeight="1">
      <c r="A22" s="196" t="s">
        <v>894</v>
      </c>
      <c r="B22" s="201" t="s">
        <v>1405</v>
      </c>
      <c r="C22" s="202">
        <v>7081</v>
      </c>
      <c r="D22" s="945"/>
    </row>
    <row r="23" spans="1:4" s="203" customFormat="1" ht="17.25" customHeight="1">
      <c r="A23" s="196"/>
      <c r="B23" s="201" t="s">
        <v>1406</v>
      </c>
      <c r="C23" s="202">
        <v>5639</v>
      </c>
      <c r="D23" s="945"/>
    </row>
    <row r="24" spans="1:4" s="203" customFormat="1" ht="17.25" customHeight="1">
      <c r="A24" s="196"/>
      <c r="B24" s="201" t="s">
        <v>1407</v>
      </c>
      <c r="C24" s="202">
        <v>6492</v>
      </c>
      <c r="D24" s="945"/>
    </row>
    <row r="25" spans="1:4" s="203" customFormat="1" ht="17.25" customHeight="1">
      <c r="A25" s="199"/>
      <c r="B25" s="201" t="s">
        <v>1408</v>
      </c>
      <c r="C25" s="202">
        <v>6467</v>
      </c>
      <c r="D25" s="945"/>
    </row>
    <row r="26" spans="1:4" s="203" customFormat="1" ht="17.25" customHeight="1">
      <c r="A26" s="196" t="s">
        <v>1157</v>
      </c>
      <c r="B26" s="201" t="s">
        <v>1160</v>
      </c>
      <c r="C26" s="202">
        <v>3610</v>
      </c>
      <c r="D26" s="945"/>
    </row>
    <row r="27" spans="1:4" s="203" customFormat="1" ht="17.25" customHeight="1">
      <c r="A27" s="199"/>
      <c r="B27" s="201" t="s">
        <v>1409</v>
      </c>
      <c r="C27" s="202">
        <v>5028</v>
      </c>
      <c r="D27" s="945"/>
    </row>
    <row r="28" spans="1:4" s="203" customFormat="1" ht="17.25" customHeight="1">
      <c r="A28" s="196" t="s">
        <v>1278</v>
      </c>
      <c r="B28" s="201" t="s">
        <v>1410</v>
      </c>
      <c r="C28" s="202">
        <v>7596</v>
      </c>
      <c r="D28" s="945"/>
    </row>
    <row r="29" spans="1:4" s="203" customFormat="1" ht="17.25" customHeight="1">
      <c r="A29" s="199"/>
      <c r="B29" s="201" t="s">
        <v>1411</v>
      </c>
      <c r="C29" s="202">
        <v>10221</v>
      </c>
      <c r="D29" s="945"/>
    </row>
    <row r="30" spans="1:4" s="203" customFormat="1" ht="17.25" customHeight="1">
      <c r="A30" s="196" t="s">
        <v>1140</v>
      </c>
      <c r="B30" s="201" t="s">
        <v>1412</v>
      </c>
      <c r="C30" s="202">
        <v>4923</v>
      </c>
      <c r="D30" s="945"/>
    </row>
    <row r="31" spans="1:4" s="203" customFormat="1" ht="17.25" customHeight="1">
      <c r="A31" s="199"/>
      <c r="B31" s="201" t="s">
        <v>1153</v>
      </c>
      <c r="C31" s="202">
        <v>4176</v>
      </c>
      <c r="D31" s="945"/>
    </row>
    <row r="32" spans="1:4" s="203" customFormat="1" ht="17.25" customHeight="1">
      <c r="A32" s="200" t="s">
        <v>1205</v>
      </c>
      <c r="B32" s="201" t="s">
        <v>1413</v>
      </c>
      <c r="C32" s="202">
        <v>2289</v>
      </c>
      <c r="D32" s="945"/>
    </row>
    <row r="33" spans="1:4" s="203" customFormat="1" ht="17.25" customHeight="1">
      <c r="A33" s="200" t="s">
        <v>31</v>
      </c>
      <c r="B33" s="201" t="s">
        <v>1414</v>
      </c>
      <c r="C33" s="202">
        <v>4246</v>
      </c>
      <c r="D33" s="945"/>
    </row>
    <row r="34" spans="1:4" s="203" customFormat="1" ht="17.25" customHeight="1">
      <c r="A34" s="196" t="s">
        <v>1239</v>
      </c>
      <c r="B34" s="201" t="s">
        <v>1415</v>
      </c>
      <c r="C34" s="202">
        <v>30792</v>
      </c>
      <c r="D34" s="945"/>
    </row>
    <row r="35" spans="1:4" s="203" customFormat="1" ht="17.25" customHeight="1">
      <c r="A35" s="196"/>
      <c r="B35" s="201" t="s">
        <v>1243</v>
      </c>
      <c r="C35" s="202">
        <v>7920</v>
      </c>
      <c r="D35" s="945"/>
    </row>
    <row r="36" spans="1:4" s="203" customFormat="1" ht="17.25" customHeight="1">
      <c r="A36" s="196"/>
      <c r="B36" s="201" t="s">
        <v>2109</v>
      </c>
      <c r="C36" s="202">
        <v>7405</v>
      </c>
      <c r="D36" s="945"/>
    </row>
    <row r="37" spans="1:4" s="203" customFormat="1" ht="17.25" customHeight="1">
      <c r="A37" s="199"/>
      <c r="B37" s="201" t="s">
        <v>1416</v>
      </c>
      <c r="C37" s="202">
        <v>12370</v>
      </c>
      <c r="D37" s="945"/>
    </row>
    <row r="38" spans="1:4" s="203" customFormat="1" ht="17.25" customHeight="1">
      <c r="A38" s="196" t="s">
        <v>997</v>
      </c>
      <c r="B38" s="201" t="s">
        <v>2110</v>
      </c>
      <c r="C38" s="202">
        <v>1906</v>
      </c>
      <c r="D38" s="945"/>
    </row>
    <row r="39" spans="1:4" s="203" customFormat="1" ht="17.25" customHeight="1">
      <c r="A39" s="196"/>
      <c r="B39" s="201" t="s">
        <v>1417</v>
      </c>
      <c r="C39" s="202">
        <v>2426</v>
      </c>
      <c r="D39" s="945"/>
    </row>
    <row r="40" spans="1:4" s="203" customFormat="1" ht="17.25" customHeight="1">
      <c r="A40" s="199"/>
      <c r="B40" s="201" t="s">
        <v>1418</v>
      </c>
      <c r="C40" s="202">
        <v>2320</v>
      </c>
      <c r="D40" s="945"/>
    </row>
    <row r="41" spans="1:4" s="203" customFormat="1" ht="17.25" customHeight="1">
      <c r="A41" s="200" t="s">
        <v>962</v>
      </c>
      <c r="B41" s="201" t="s">
        <v>1419</v>
      </c>
      <c r="C41" s="202">
        <v>3271</v>
      </c>
      <c r="D41" s="945"/>
    </row>
    <row r="42" spans="1:4" s="203" customFormat="1" ht="17.25" customHeight="1">
      <c r="A42" s="196" t="s">
        <v>980</v>
      </c>
      <c r="B42" s="201" t="s">
        <v>1420</v>
      </c>
      <c r="C42" s="202">
        <v>3704</v>
      </c>
      <c r="D42" s="945"/>
    </row>
    <row r="43" spans="1:4" s="203" customFormat="1" ht="17.25" customHeight="1">
      <c r="A43" s="199"/>
      <c r="B43" s="201" t="s">
        <v>1421</v>
      </c>
      <c r="C43" s="202">
        <v>3199</v>
      </c>
      <c r="D43" s="945"/>
    </row>
    <row r="44" spans="1:4" s="203" customFormat="1" ht="17.25" customHeight="1">
      <c r="A44" s="204" t="s">
        <v>1255</v>
      </c>
      <c r="B44" s="205" t="s">
        <v>1422</v>
      </c>
      <c r="C44" s="206">
        <v>3819</v>
      </c>
      <c r="D44" s="945"/>
    </row>
    <row r="45" spans="1:4" s="203" customFormat="1" ht="17.25" customHeight="1">
      <c r="A45" s="196" t="s">
        <v>1193</v>
      </c>
      <c r="B45" s="201" t="s">
        <v>1423</v>
      </c>
      <c r="C45" s="207">
        <v>3998</v>
      </c>
      <c r="D45" s="945"/>
    </row>
    <row r="46" spans="1:4" s="203" customFormat="1" ht="17.25" customHeight="1">
      <c r="A46" s="196"/>
      <c r="B46" s="201" t="s">
        <v>1424</v>
      </c>
      <c r="C46" s="202">
        <v>3547</v>
      </c>
      <c r="D46" s="945"/>
    </row>
    <row r="47" spans="1:4" s="203" customFormat="1" ht="17.25" customHeight="1">
      <c r="A47" s="199"/>
      <c r="B47" s="201" t="s">
        <v>1425</v>
      </c>
      <c r="C47" s="202">
        <v>2953</v>
      </c>
      <c r="D47" s="945"/>
    </row>
    <row r="48" spans="1:4" s="203" customFormat="1" ht="17.25" customHeight="1">
      <c r="A48" s="196" t="s">
        <v>61</v>
      </c>
      <c r="B48" s="201" t="s">
        <v>1426</v>
      </c>
      <c r="C48" s="202">
        <v>3487</v>
      </c>
      <c r="D48" s="945"/>
    </row>
    <row r="49" spans="1:4" s="203" customFormat="1" ht="17.25" customHeight="1">
      <c r="A49" s="199"/>
      <c r="B49" s="201" t="s">
        <v>1427</v>
      </c>
      <c r="C49" s="202">
        <v>2952</v>
      </c>
      <c r="D49" s="945"/>
    </row>
    <row r="50" spans="1:4" s="203" customFormat="1" ht="17.25" customHeight="1">
      <c r="A50" s="196" t="s">
        <v>43</v>
      </c>
      <c r="B50" s="201" t="s">
        <v>1428</v>
      </c>
      <c r="C50" s="202">
        <v>3781</v>
      </c>
      <c r="D50" s="945"/>
    </row>
    <row r="51" spans="1:4" s="203" customFormat="1" ht="17.25" customHeight="1">
      <c r="A51" s="199"/>
      <c r="B51" s="201" t="s">
        <v>1429</v>
      </c>
      <c r="C51" s="202">
        <v>5037</v>
      </c>
      <c r="D51" s="945"/>
    </row>
    <row r="52" spans="1:4" s="203" customFormat="1" ht="17.25" customHeight="1">
      <c r="A52" s="199" t="s">
        <v>883</v>
      </c>
      <c r="B52" s="208" t="s">
        <v>1430</v>
      </c>
      <c r="C52" s="202">
        <v>674</v>
      </c>
      <c r="D52" s="945"/>
    </row>
    <row r="53" spans="1:4" s="203" customFormat="1" ht="17.25" customHeight="1">
      <c r="A53" s="196" t="s">
        <v>905</v>
      </c>
      <c r="B53" s="201" t="s">
        <v>1431</v>
      </c>
      <c r="C53" s="202">
        <v>6702</v>
      </c>
      <c r="D53" s="945"/>
    </row>
    <row r="54" spans="1:4" s="203" customFormat="1" ht="17.25" customHeight="1">
      <c r="A54" s="196"/>
      <c r="B54" s="201" t="s">
        <v>1432</v>
      </c>
      <c r="C54" s="202">
        <v>5639</v>
      </c>
      <c r="D54" s="945"/>
    </row>
    <row r="55" spans="1:4" s="203" customFormat="1" ht="17.25" customHeight="1">
      <c r="A55" s="196"/>
      <c r="B55" s="201" t="s">
        <v>1433</v>
      </c>
      <c r="C55" s="202">
        <v>6870</v>
      </c>
      <c r="D55" s="945"/>
    </row>
    <row r="56" spans="1:4" s="203" customFormat="1" ht="17.25" customHeight="1">
      <c r="A56" s="199"/>
      <c r="B56" s="201" t="s">
        <v>1434</v>
      </c>
      <c r="C56" s="202">
        <v>5463</v>
      </c>
      <c r="D56" s="945"/>
    </row>
    <row r="57" spans="1:4" s="203" customFormat="1" ht="17.25" customHeight="1">
      <c r="A57" s="209" t="s">
        <v>948</v>
      </c>
      <c r="B57" s="201" t="s">
        <v>1435</v>
      </c>
      <c r="C57" s="202">
        <v>7262</v>
      </c>
      <c r="D57" s="945"/>
    </row>
    <row r="58" spans="1:4" s="203" customFormat="1" ht="17.25" customHeight="1">
      <c r="A58" s="196"/>
      <c r="B58" s="201" t="s">
        <v>1436</v>
      </c>
      <c r="C58" s="202">
        <v>6998</v>
      </c>
      <c r="D58" s="945"/>
    </row>
    <row r="59" spans="1:4" s="203" customFormat="1" ht="17.25" customHeight="1">
      <c r="A59" s="196"/>
      <c r="B59" s="201" t="s">
        <v>1437</v>
      </c>
      <c r="C59" s="202">
        <v>10762</v>
      </c>
      <c r="D59" s="945"/>
    </row>
    <row r="60" spans="1:4" s="203" customFormat="1" ht="17.25" customHeight="1">
      <c r="A60" s="196"/>
      <c r="B60" s="201" t="s">
        <v>2107</v>
      </c>
      <c r="C60" s="202">
        <v>6402</v>
      </c>
      <c r="D60" s="945"/>
    </row>
    <row r="61" spans="1:4" s="203" customFormat="1" ht="17.25" customHeight="1">
      <c r="A61" s="199"/>
      <c r="B61" s="201" t="s">
        <v>2108</v>
      </c>
      <c r="C61" s="202">
        <v>32078</v>
      </c>
      <c r="D61" s="945"/>
    </row>
    <row r="62" spans="1:4" s="203" customFormat="1" ht="17.25" customHeight="1">
      <c r="A62" s="196" t="s">
        <v>70</v>
      </c>
      <c r="B62" s="201" t="s">
        <v>1438</v>
      </c>
      <c r="C62" s="202">
        <v>8172</v>
      </c>
      <c r="D62" s="945"/>
    </row>
    <row r="63" spans="1:4" s="203" customFormat="1" ht="17.25" customHeight="1">
      <c r="A63" s="196"/>
      <c r="B63" s="201" t="s">
        <v>1439</v>
      </c>
      <c r="C63" s="202">
        <v>4716</v>
      </c>
      <c r="D63" s="945"/>
    </row>
    <row r="64" spans="1:4" s="203" customFormat="1" ht="17.25" customHeight="1">
      <c r="A64" s="196"/>
      <c r="B64" s="201" t="s">
        <v>1440</v>
      </c>
      <c r="C64" s="202">
        <v>10526</v>
      </c>
      <c r="D64" s="945"/>
    </row>
    <row r="65" spans="1:4" s="203" customFormat="1" ht="17.25" customHeight="1">
      <c r="A65" s="196"/>
      <c r="B65" s="201" t="s">
        <v>72</v>
      </c>
      <c r="C65" s="202">
        <v>9493</v>
      </c>
      <c r="D65" s="945"/>
    </row>
    <row r="66" spans="1:4" s="203" customFormat="1" ht="17.25" customHeight="1">
      <c r="A66" s="196"/>
      <c r="B66" s="201" t="s">
        <v>1441</v>
      </c>
      <c r="C66" s="202">
        <v>9799</v>
      </c>
      <c r="D66" s="945"/>
    </row>
    <row r="67" spans="1:4" s="203" customFormat="1" ht="17.25" customHeight="1">
      <c r="A67" s="196"/>
      <c r="B67" s="201" t="s">
        <v>1442</v>
      </c>
      <c r="C67" s="202">
        <v>8534</v>
      </c>
      <c r="D67" s="945"/>
    </row>
    <row r="68" spans="1:4" s="203" customFormat="1" ht="17.25" customHeight="1">
      <c r="A68" s="196"/>
      <c r="B68" s="201" t="s">
        <v>1443</v>
      </c>
      <c r="C68" s="202">
        <v>8800</v>
      </c>
      <c r="D68" s="945"/>
    </row>
    <row r="69" spans="1:4" s="203" customFormat="1" ht="17.25" customHeight="1">
      <c r="A69" s="196"/>
      <c r="B69" s="201" t="s">
        <v>1444</v>
      </c>
      <c r="C69" s="202">
        <v>4052</v>
      </c>
      <c r="D69" s="945"/>
    </row>
    <row r="70" spans="1:4" s="203" customFormat="1" ht="17.25" customHeight="1">
      <c r="A70" s="196"/>
      <c r="B70" s="201" t="s">
        <v>1445</v>
      </c>
      <c r="C70" s="202">
        <v>5062</v>
      </c>
      <c r="D70" s="945"/>
    </row>
    <row r="71" spans="1:4" s="203" customFormat="1" ht="17.25" customHeight="1">
      <c r="A71" s="196"/>
      <c r="B71" s="201" t="s">
        <v>1446</v>
      </c>
      <c r="C71" s="202">
        <v>3696</v>
      </c>
      <c r="D71" s="945"/>
    </row>
    <row r="72" spans="1:4" s="203" customFormat="1" ht="17.25" customHeight="1">
      <c r="A72" s="199"/>
      <c r="B72" s="201" t="s">
        <v>1447</v>
      </c>
      <c r="C72" s="202">
        <v>8672</v>
      </c>
      <c r="D72" s="945"/>
    </row>
    <row r="73" spans="1:4" s="203" customFormat="1" ht="17.25" customHeight="1">
      <c r="A73" s="210" t="s">
        <v>940</v>
      </c>
      <c r="B73" s="201" t="s">
        <v>1448</v>
      </c>
      <c r="C73" s="202">
        <v>2085</v>
      </c>
      <c r="D73" s="945"/>
    </row>
    <row r="74" spans="1:4" s="203" customFormat="1" ht="17.25" customHeight="1">
      <c r="A74" s="210" t="s">
        <v>911</v>
      </c>
      <c r="B74" s="201" t="s">
        <v>1449</v>
      </c>
      <c r="C74" s="202">
        <v>5897</v>
      </c>
      <c r="D74" s="945"/>
    </row>
    <row r="75" spans="1:4" s="203" customFormat="1" ht="17.25" customHeight="1">
      <c r="A75" s="200" t="s">
        <v>1450</v>
      </c>
      <c r="B75" s="201" t="s">
        <v>1451</v>
      </c>
      <c r="C75" s="809">
        <v>15146</v>
      </c>
      <c r="D75" s="945"/>
    </row>
    <row r="76" spans="1:4" s="203" customFormat="1" ht="17.25" customHeight="1">
      <c r="A76" s="200" t="s">
        <v>84</v>
      </c>
      <c r="B76" s="201" t="s">
        <v>1452</v>
      </c>
      <c r="C76" s="202">
        <v>3535</v>
      </c>
      <c r="D76" s="945"/>
    </row>
    <row r="77" spans="1:4" s="203" customFormat="1" ht="17.25" customHeight="1">
      <c r="A77" s="196" t="s">
        <v>0</v>
      </c>
      <c r="B77" s="201" t="s">
        <v>1453</v>
      </c>
      <c r="C77" s="202">
        <v>2078</v>
      </c>
      <c r="D77" s="945"/>
    </row>
    <row r="78" spans="1:4" s="203" customFormat="1" ht="17.25" customHeight="1">
      <c r="A78" s="196"/>
      <c r="B78" s="201" t="s">
        <v>1454</v>
      </c>
      <c r="C78" s="202">
        <v>4739</v>
      </c>
      <c r="D78" s="945"/>
    </row>
    <row r="79" spans="1:4" s="203" customFormat="1" ht="17.25" customHeight="1">
      <c r="A79" s="196"/>
      <c r="B79" s="201" t="s">
        <v>1455</v>
      </c>
      <c r="C79" s="202">
        <v>2077</v>
      </c>
      <c r="D79" s="945"/>
    </row>
    <row r="80" spans="1:4" s="203" customFormat="1" ht="17.25" customHeight="1">
      <c r="A80" s="199"/>
      <c r="B80" s="201" t="s">
        <v>1456</v>
      </c>
      <c r="C80" s="202">
        <v>4629</v>
      </c>
      <c r="D80" s="945"/>
    </row>
    <row r="81" spans="1:4" s="203" customFormat="1" ht="17.25" customHeight="1">
      <c r="A81" s="200" t="s">
        <v>920</v>
      </c>
      <c r="B81" s="201" t="s">
        <v>1457</v>
      </c>
      <c r="C81" s="202">
        <v>15014</v>
      </c>
      <c r="D81" s="945"/>
    </row>
    <row r="82" spans="1:4" s="203" customFormat="1" ht="17.25" customHeight="1">
      <c r="A82" s="196" t="s">
        <v>988</v>
      </c>
      <c r="B82" s="201" t="s">
        <v>1458</v>
      </c>
      <c r="C82" s="202">
        <v>13348</v>
      </c>
      <c r="D82" s="945"/>
    </row>
    <row r="83" spans="1:4" s="203" customFormat="1" ht="17.25" customHeight="1">
      <c r="A83" s="199"/>
      <c r="B83" s="201" t="s">
        <v>1459</v>
      </c>
      <c r="C83" s="202">
        <v>8084</v>
      </c>
      <c r="D83" s="945"/>
    </row>
    <row r="84" spans="1:4" s="203" customFormat="1" ht="17.25" customHeight="1">
      <c r="A84" s="196" t="s">
        <v>971</v>
      </c>
      <c r="B84" s="201" t="s">
        <v>1460</v>
      </c>
      <c r="C84" s="202">
        <v>5385</v>
      </c>
      <c r="D84" s="945"/>
    </row>
    <row r="85" spans="1:4" s="203" customFormat="1" ht="17.25" customHeight="1">
      <c r="A85" s="196"/>
      <c r="B85" s="201" t="s">
        <v>974</v>
      </c>
      <c r="C85" s="202">
        <v>15640</v>
      </c>
      <c r="D85" s="945"/>
    </row>
    <row r="86" spans="1:4" s="203" customFormat="1" ht="17.25" customHeight="1">
      <c r="A86" s="196"/>
      <c r="B86" s="201" t="s">
        <v>1461</v>
      </c>
      <c r="C86" s="202">
        <v>2317</v>
      </c>
      <c r="D86" s="945"/>
    </row>
    <row r="87" spans="1:4" s="203" customFormat="1" ht="17.25" customHeight="1">
      <c r="A87" s="196"/>
      <c r="B87" s="201" t="s">
        <v>1462</v>
      </c>
      <c r="C87" s="202">
        <v>6621</v>
      </c>
      <c r="D87" s="945"/>
    </row>
    <row r="88" spans="1:4" s="203" customFormat="1" ht="17.25" customHeight="1">
      <c r="A88" s="211"/>
      <c r="B88" s="205" t="s">
        <v>1463</v>
      </c>
      <c r="C88" s="206">
        <v>8853</v>
      </c>
      <c r="D88" s="945"/>
    </row>
    <row r="89" spans="1:4" s="203" customFormat="1" ht="17.25" customHeight="1">
      <c r="A89" s="192" t="s">
        <v>106</v>
      </c>
      <c r="B89" s="212" t="s">
        <v>1464</v>
      </c>
      <c r="C89" s="207">
        <v>5828</v>
      </c>
      <c r="D89" s="945"/>
    </row>
    <row r="90" spans="1:4" s="203" customFormat="1" ht="17.25" customHeight="1">
      <c r="A90" s="196"/>
      <c r="B90" s="201" t="s">
        <v>1465</v>
      </c>
      <c r="C90" s="202">
        <v>4997</v>
      </c>
      <c r="D90" s="945"/>
    </row>
    <row r="91" spans="1:4" s="203" customFormat="1" ht="17.25" customHeight="1">
      <c r="A91" s="196"/>
      <c r="B91" s="201" t="s">
        <v>1466</v>
      </c>
      <c r="C91" s="202">
        <v>3840</v>
      </c>
      <c r="D91" s="945"/>
    </row>
    <row r="92" spans="1:4" s="203" customFormat="1" ht="17.25" customHeight="1">
      <c r="A92" s="199"/>
      <c r="B92" s="201" t="s">
        <v>1467</v>
      </c>
      <c r="C92" s="202">
        <v>2097</v>
      </c>
      <c r="D92" s="945"/>
    </row>
    <row r="93" spans="1:4" s="203" customFormat="1" ht="17.25" customHeight="1">
      <c r="A93" s="196" t="s">
        <v>953</v>
      </c>
      <c r="B93" s="201" t="s">
        <v>1468</v>
      </c>
      <c r="C93" s="202">
        <v>11965</v>
      </c>
      <c r="D93" s="945"/>
    </row>
    <row r="94" spans="1:4" s="203" customFormat="1" ht="17.25" customHeight="1">
      <c r="A94" s="196"/>
      <c r="B94" s="201" t="s">
        <v>1469</v>
      </c>
      <c r="C94" s="202">
        <v>8390</v>
      </c>
      <c r="D94" s="945"/>
    </row>
    <row r="95" spans="1:4" s="203" customFormat="1" ht="17.25" customHeight="1">
      <c r="A95" s="196"/>
      <c r="B95" s="201" t="s">
        <v>1470</v>
      </c>
      <c r="C95" s="202">
        <v>6238</v>
      </c>
      <c r="D95" s="945"/>
    </row>
    <row r="96" spans="1:4" s="203" customFormat="1" ht="17.25" customHeight="1">
      <c r="A96" s="209" t="s">
        <v>15</v>
      </c>
      <c r="B96" s="201" t="s">
        <v>1471</v>
      </c>
      <c r="C96" s="202">
        <v>4024</v>
      </c>
      <c r="D96" s="945"/>
    </row>
    <row r="97" spans="1:4" s="203" customFormat="1" ht="17.25" customHeight="1">
      <c r="A97" s="196"/>
      <c r="B97" s="201" t="s">
        <v>1472</v>
      </c>
      <c r="C97" s="202">
        <v>2405</v>
      </c>
      <c r="D97" s="945"/>
    </row>
    <row r="98" spans="1:4" s="203" customFormat="1" ht="17.25" customHeight="1">
      <c r="A98" s="196"/>
      <c r="B98" s="201" t="s">
        <v>1473</v>
      </c>
      <c r="C98" s="202">
        <v>2996</v>
      </c>
      <c r="D98" s="945"/>
    </row>
    <row r="99" spans="1:4" s="203" customFormat="1" ht="17.25" customHeight="1">
      <c r="A99" s="196"/>
      <c r="B99" s="201" t="s">
        <v>1474</v>
      </c>
      <c r="C99" s="202">
        <v>2732</v>
      </c>
      <c r="D99" s="945"/>
    </row>
    <row r="100" spans="1:4" s="203" customFormat="1" ht="17.25" customHeight="1">
      <c r="A100" s="196"/>
      <c r="B100" s="201" t="s">
        <v>1475</v>
      </c>
      <c r="C100" s="202">
        <v>3231</v>
      </c>
      <c r="D100" s="945"/>
    </row>
    <row r="101" spans="1:4" s="203" customFormat="1" ht="17.25" customHeight="1">
      <c r="A101" s="196"/>
      <c r="B101" s="201" t="s">
        <v>1476</v>
      </c>
      <c r="C101" s="202">
        <v>3720</v>
      </c>
      <c r="D101" s="945"/>
    </row>
    <row r="102" spans="1:4" s="203" customFormat="1" ht="17.25" customHeight="1">
      <c r="A102" s="199"/>
      <c r="B102" s="201" t="s">
        <v>19</v>
      </c>
      <c r="C102" s="202">
        <v>9248</v>
      </c>
      <c r="D102" s="945"/>
    </row>
    <row r="103" spans="1:4" s="203" customFormat="1" ht="17.25" customHeight="1">
      <c r="A103" s="196" t="s">
        <v>1271</v>
      </c>
      <c r="B103" s="208" t="s">
        <v>1477</v>
      </c>
      <c r="C103" s="202">
        <v>6786</v>
      </c>
      <c r="D103" s="945"/>
    </row>
    <row r="104" spans="1:4" s="203" customFormat="1" ht="17.25" customHeight="1">
      <c r="A104" s="196"/>
      <c r="B104" s="201" t="s">
        <v>1478</v>
      </c>
      <c r="C104" s="202">
        <v>5446</v>
      </c>
      <c r="D104" s="945"/>
    </row>
    <row r="105" spans="1:4" s="203" customFormat="1" ht="17.25" customHeight="1">
      <c r="A105" s="196"/>
      <c r="B105" s="201" t="s">
        <v>1479</v>
      </c>
      <c r="C105" s="202">
        <v>3089</v>
      </c>
      <c r="D105" s="945"/>
    </row>
    <row r="106" spans="1:4" s="203" customFormat="1" ht="17.25" customHeight="1">
      <c r="A106" s="196"/>
      <c r="B106" s="201" t="s">
        <v>1480</v>
      </c>
      <c r="C106" s="202">
        <v>16595</v>
      </c>
      <c r="D106" s="945"/>
    </row>
    <row r="107" spans="1:4" s="203" customFormat="1" ht="17.25" customHeight="1">
      <c r="A107" s="196"/>
      <c r="B107" s="201" t="s">
        <v>1481</v>
      </c>
      <c r="C107" s="202">
        <v>4570</v>
      </c>
      <c r="D107" s="945"/>
    </row>
    <row r="108" spans="1:4" s="203" customFormat="1" ht="17.25" customHeight="1">
      <c r="A108" s="196"/>
      <c r="B108" s="201" t="s">
        <v>1482</v>
      </c>
      <c r="C108" s="202">
        <v>3108</v>
      </c>
      <c r="D108" s="945"/>
    </row>
    <row r="109" spans="1:4" s="203" customFormat="1" ht="17.25" customHeight="1">
      <c r="A109" s="196"/>
      <c r="B109" s="201" t="s">
        <v>1483</v>
      </c>
      <c r="C109" s="202">
        <v>5867</v>
      </c>
      <c r="D109" s="945"/>
    </row>
    <row r="110" spans="1:4" s="203" customFormat="1" ht="17.25" customHeight="1">
      <c r="A110" s="199"/>
      <c r="B110" s="201" t="s">
        <v>1484</v>
      </c>
      <c r="C110" s="202">
        <v>3901</v>
      </c>
      <c r="D110" s="945"/>
    </row>
    <row r="111" spans="1:4" s="203" customFormat="1" ht="17.25" customHeight="1">
      <c r="A111" s="196" t="s">
        <v>112</v>
      </c>
      <c r="B111" s="201" t="s">
        <v>1485</v>
      </c>
      <c r="C111" s="202">
        <v>6471</v>
      </c>
      <c r="D111" s="945"/>
    </row>
    <row r="112" spans="1:4" s="203" customFormat="1" ht="17.25" customHeight="1">
      <c r="A112" s="196"/>
      <c r="B112" s="201" t="s">
        <v>1486</v>
      </c>
      <c r="C112" s="202">
        <v>8379</v>
      </c>
      <c r="D112" s="945"/>
    </row>
    <row r="113" spans="1:4" s="203" customFormat="1" ht="17.25" customHeight="1">
      <c r="A113" s="196"/>
      <c r="B113" s="201" t="s">
        <v>1487</v>
      </c>
      <c r="C113" s="202">
        <v>6815</v>
      </c>
      <c r="D113" s="945"/>
    </row>
    <row r="114" spans="1:4" s="203" customFormat="1" ht="17.25" customHeight="1">
      <c r="A114" s="209" t="s">
        <v>24</v>
      </c>
      <c r="B114" s="201" t="s">
        <v>1488</v>
      </c>
      <c r="C114" s="202">
        <v>1095</v>
      </c>
      <c r="D114" s="945"/>
    </row>
    <row r="115" spans="1:4" s="203" customFormat="1" ht="17.25" customHeight="1">
      <c r="A115" s="196"/>
      <c r="B115" s="201" t="s">
        <v>1489</v>
      </c>
      <c r="C115" s="202">
        <v>3816</v>
      </c>
      <c r="D115" s="945"/>
    </row>
    <row r="116" spans="1:4" s="203" customFormat="1" ht="17.25" customHeight="1">
      <c r="A116" s="196"/>
      <c r="B116" s="201" t="s">
        <v>1490</v>
      </c>
      <c r="C116" s="202">
        <v>2428</v>
      </c>
      <c r="D116" s="945"/>
    </row>
    <row r="117" spans="1:4" s="203" customFormat="1" ht="17.25" customHeight="1">
      <c r="A117" s="196"/>
      <c r="B117" s="201" t="s">
        <v>1491</v>
      </c>
      <c r="C117" s="202">
        <v>1151</v>
      </c>
      <c r="D117" s="945"/>
    </row>
    <row r="118" spans="1:4" s="203" customFormat="1" ht="17.25" customHeight="1">
      <c r="A118" s="211"/>
      <c r="B118" s="205" t="s">
        <v>1492</v>
      </c>
      <c r="C118" s="206">
        <v>1938</v>
      </c>
      <c r="D118" s="945"/>
    </row>
    <row r="119" spans="1:4" s="190" customFormat="1" ht="21" customHeight="1">
      <c r="A119" s="941" t="s">
        <v>421</v>
      </c>
      <c r="B119" s="942"/>
      <c r="C119" s="213">
        <f>SUM(C3:C60,C61:C118)</f>
        <v>664352</v>
      </c>
      <c r="D119" s="946"/>
    </row>
    <row r="120" spans="1:4" s="214" customFormat="1" ht="18.75">
      <c r="A120" s="939" t="s">
        <v>1493</v>
      </c>
      <c r="B120" s="939"/>
      <c r="C120" s="939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J59"/>
  <sheetViews>
    <sheetView zoomScaleNormal="99" workbookViewId="0">
      <selection activeCell="L11" sqref="L11"/>
    </sheetView>
  </sheetViews>
  <sheetFormatPr defaultRowHeight="15.75"/>
  <cols>
    <col min="1" max="1" width="15.5703125" style="231" customWidth="1"/>
    <col min="2" max="2" width="23.28515625" style="232" customWidth="1"/>
    <col min="3" max="3" width="22" style="232" customWidth="1"/>
    <col min="4" max="4" width="15.85546875" style="232" customWidth="1"/>
    <col min="5" max="5" width="16" style="232" customWidth="1"/>
    <col min="6" max="6" width="15" style="232" customWidth="1"/>
    <col min="7" max="8" width="8.85546875" style="232" customWidth="1"/>
    <col min="9" max="9" width="11.7109375" style="232" customWidth="1"/>
    <col min="10" max="10" width="22.5703125" style="232" customWidth="1"/>
    <col min="11" max="16384" width="9.140625" style="231"/>
  </cols>
  <sheetData>
    <row r="1" spans="1:10" ht="21">
      <c r="A1" s="947" t="s">
        <v>411</v>
      </c>
      <c r="B1" s="947"/>
      <c r="C1" s="947"/>
      <c r="D1" s="947"/>
      <c r="E1" s="947"/>
      <c r="F1" s="947"/>
      <c r="G1" s="947"/>
      <c r="H1" s="947"/>
      <c r="I1" s="947"/>
      <c r="J1" s="947"/>
    </row>
    <row r="2" spans="1:10" s="233" customFormat="1" ht="18.75">
      <c r="A2" s="948" t="s">
        <v>281</v>
      </c>
      <c r="B2" s="949" t="s">
        <v>1494</v>
      </c>
      <c r="C2" s="950"/>
      <c r="D2" s="950"/>
      <c r="E2" s="950"/>
      <c r="F2" s="951"/>
      <c r="G2" s="949" t="s">
        <v>1495</v>
      </c>
      <c r="H2" s="950"/>
      <c r="I2" s="950"/>
      <c r="J2" s="877" t="s">
        <v>2159</v>
      </c>
    </row>
    <row r="3" spans="1:10" s="233" customFormat="1" ht="21" customHeight="1">
      <c r="A3" s="952"/>
      <c r="B3" s="878" t="s">
        <v>2154</v>
      </c>
      <c r="C3" s="878" t="s">
        <v>2155</v>
      </c>
      <c r="D3" s="878" t="s">
        <v>2156</v>
      </c>
      <c r="E3" s="878" t="s">
        <v>2157</v>
      </c>
      <c r="F3" s="878" t="s">
        <v>2158</v>
      </c>
      <c r="G3" s="953" t="s">
        <v>1496</v>
      </c>
      <c r="H3" s="953" t="s">
        <v>1497</v>
      </c>
      <c r="I3" s="953" t="s">
        <v>421</v>
      </c>
      <c r="J3" s="879" t="s">
        <v>1498</v>
      </c>
    </row>
    <row r="4" spans="1:10" s="239" customFormat="1" ht="16.5" customHeight="1">
      <c r="A4" s="234" t="s">
        <v>957</v>
      </c>
      <c r="B4" s="235">
        <v>14</v>
      </c>
      <c r="C4" s="235" t="s">
        <v>428</v>
      </c>
      <c r="D4" s="235" t="s">
        <v>428</v>
      </c>
      <c r="E4" s="235" t="s">
        <v>428</v>
      </c>
      <c r="F4" s="236" t="s">
        <v>428</v>
      </c>
      <c r="G4" s="237">
        <v>942</v>
      </c>
      <c r="H4" s="238">
        <v>900</v>
      </c>
      <c r="I4" s="956">
        <f>SUM(G4,H4)</f>
        <v>1842</v>
      </c>
      <c r="J4" s="245">
        <v>101</v>
      </c>
    </row>
    <row r="5" spans="1:10" s="239" customFormat="1" ht="16.5" customHeight="1">
      <c r="A5" s="240" t="s">
        <v>1132</v>
      </c>
      <c r="B5" s="241">
        <v>3</v>
      </c>
      <c r="C5" s="241">
        <v>1</v>
      </c>
      <c r="D5" s="241" t="s">
        <v>428</v>
      </c>
      <c r="E5" s="241" t="s">
        <v>428</v>
      </c>
      <c r="F5" s="242" t="s">
        <v>428</v>
      </c>
      <c r="G5" s="243">
        <v>57</v>
      </c>
      <c r="H5" s="244">
        <v>88</v>
      </c>
      <c r="I5" s="957">
        <f>SUM(G5,H5)</f>
        <v>145</v>
      </c>
      <c r="J5" s="245">
        <v>13</v>
      </c>
    </row>
    <row r="6" spans="1:10" s="239" customFormat="1" ht="16.5" customHeight="1">
      <c r="A6" s="240" t="s">
        <v>152</v>
      </c>
      <c r="B6" s="241">
        <v>6</v>
      </c>
      <c r="C6" s="241" t="s">
        <v>428</v>
      </c>
      <c r="D6" s="241" t="s">
        <v>428</v>
      </c>
      <c r="E6" s="241" t="s">
        <v>428</v>
      </c>
      <c r="F6" s="242" t="s">
        <v>428</v>
      </c>
      <c r="G6" s="244">
        <v>340</v>
      </c>
      <c r="H6" s="244">
        <v>348</v>
      </c>
      <c r="I6" s="957">
        <f>SUM(G6,H6)</f>
        <v>688</v>
      </c>
      <c r="J6" s="245">
        <v>52</v>
      </c>
    </row>
    <row r="7" spans="1:10" s="239" customFormat="1" ht="16.5" customHeight="1">
      <c r="A7" s="240" t="s">
        <v>150</v>
      </c>
      <c r="B7" s="241">
        <v>6</v>
      </c>
      <c r="C7" s="241">
        <v>1</v>
      </c>
      <c r="D7" s="241" t="s">
        <v>428</v>
      </c>
      <c r="E7" s="241" t="s">
        <v>428</v>
      </c>
      <c r="F7" s="242" t="s">
        <v>428</v>
      </c>
      <c r="G7" s="244">
        <v>256</v>
      </c>
      <c r="H7" s="244">
        <v>267</v>
      </c>
      <c r="I7" s="957">
        <f>SUM(G7,H7)</f>
        <v>523</v>
      </c>
      <c r="J7" s="245">
        <v>41</v>
      </c>
    </row>
    <row r="8" spans="1:10" s="239" customFormat="1" ht="16.5" customHeight="1">
      <c r="A8" s="240" t="s">
        <v>1010</v>
      </c>
      <c r="B8" s="241">
        <v>6</v>
      </c>
      <c r="C8" s="241" t="s">
        <v>428</v>
      </c>
      <c r="D8" s="241">
        <v>1</v>
      </c>
      <c r="E8" s="241" t="s">
        <v>428</v>
      </c>
      <c r="F8" s="242" t="s">
        <v>428</v>
      </c>
      <c r="G8" s="244">
        <v>145</v>
      </c>
      <c r="H8" s="244">
        <v>130</v>
      </c>
      <c r="I8" s="957">
        <f>SUM(G8,H8)</f>
        <v>275</v>
      </c>
      <c r="J8" s="245">
        <v>26</v>
      </c>
    </row>
    <row r="9" spans="1:10" s="239" customFormat="1" ht="16.5" customHeight="1">
      <c r="A9" s="240" t="s">
        <v>1182</v>
      </c>
      <c r="B9" s="241">
        <v>4</v>
      </c>
      <c r="C9" s="241">
        <v>1</v>
      </c>
      <c r="D9" s="241" t="s">
        <v>428</v>
      </c>
      <c r="E9" s="241" t="s">
        <v>428</v>
      </c>
      <c r="F9" s="242" t="s">
        <v>428</v>
      </c>
      <c r="G9" s="244">
        <v>90</v>
      </c>
      <c r="H9" s="244">
        <v>93</v>
      </c>
      <c r="I9" s="957">
        <f>SUM(G9,H9)</f>
        <v>183</v>
      </c>
      <c r="J9" s="245">
        <v>18</v>
      </c>
    </row>
    <row r="10" spans="1:10" s="239" customFormat="1" ht="16.5" customHeight="1">
      <c r="A10" s="240" t="s">
        <v>1003</v>
      </c>
      <c r="B10" s="241">
        <v>3</v>
      </c>
      <c r="C10" s="241">
        <v>2</v>
      </c>
      <c r="D10" s="241" t="s">
        <v>428</v>
      </c>
      <c r="E10" s="241" t="s">
        <v>428</v>
      </c>
      <c r="F10" s="242" t="s">
        <v>428</v>
      </c>
      <c r="G10" s="244">
        <v>311</v>
      </c>
      <c r="H10" s="244">
        <v>332</v>
      </c>
      <c r="I10" s="957">
        <f>SUM(G10,H10)</f>
        <v>643</v>
      </c>
      <c r="J10" s="245">
        <v>55</v>
      </c>
    </row>
    <row r="11" spans="1:10" s="239" customFormat="1" ht="16.5" customHeight="1">
      <c r="A11" s="240" t="s">
        <v>916</v>
      </c>
      <c r="B11" s="241">
        <v>2</v>
      </c>
      <c r="C11" s="241" t="s">
        <v>428</v>
      </c>
      <c r="D11" s="241" t="s">
        <v>428</v>
      </c>
      <c r="E11" s="241">
        <v>1</v>
      </c>
      <c r="F11" s="242" t="s">
        <v>428</v>
      </c>
      <c r="G11" s="244">
        <v>98</v>
      </c>
      <c r="H11" s="244">
        <v>117</v>
      </c>
      <c r="I11" s="957">
        <f>SUM(G11,H11)</f>
        <v>215</v>
      </c>
      <c r="J11" s="245">
        <v>20</v>
      </c>
    </row>
    <row r="12" spans="1:10" s="239" customFormat="1" ht="16.5" customHeight="1">
      <c r="A12" s="240" t="s">
        <v>894</v>
      </c>
      <c r="B12" s="241">
        <v>7</v>
      </c>
      <c r="C12" s="241">
        <v>1</v>
      </c>
      <c r="D12" s="241" t="s">
        <v>428</v>
      </c>
      <c r="E12" s="241" t="s">
        <v>428</v>
      </c>
      <c r="F12" s="242" t="s">
        <v>428</v>
      </c>
      <c r="G12" s="244">
        <v>202</v>
      </c>
      <c r="H12" s="244">
        <v>188</v>
      </c>
      <c r="I12" s="957">
        <f>SUM(G12,H12)</f>
        <v>390</v>
      </c>
      <c r="J12" s="245">
        <v>36</v>
      </c>
    </row>
    <row r="13" spans="1:10" s="239" customFormat="1" ht="18" customHeight="1">
      <c r="A13" s="240" t="s">
        <v>1157</v>
      </c>
      <c r="B13" s="241">
        <v>3</v>
      </c>
      <c r="C13" s="241">
        <v>3</v>
      </c>
      <c r="D13" s="241" t="s">
        <v>428</v>
      </c>
      <c r="E13" s="241" t="s">
        <v>428</v>
      </c>
      <c r="F13" s="242" t="s">
        <v>428</v>
      </c>
      <c r="G13" s="244">
        <v>267</v>
      </c>
      <c r="H13" s="244">
        <v>263</v>
      </c>
      <c r="I13" s="957">
        <f>SUM(G13,H13)</f>
        <v>530</v>
      </c>
      <c r="J13" s="245">
        <v>43</v>
      </c>
    </row>
    <row r="14" spans="1:10" s="239" customFormat="1" ht="16.5" customHeight="1">
      <c r="A14" s="240" t="s">
        <v>1174</v>
      </c>
      <c r="B14" s="241">
        <v>2</v>
      </c>
      <c r="C14" s="241" t="s">
        <v>428</v>
      </c>
      <c r="D14" s="241" t="s">
        <v>428</v>
      </c>
      <c r="E14" s="241" t="s">
        <v>428</v>
      </c>
      <c r="F14" s="242" t="s">
        <v>428</v>
      </c>
      <c r="G14" s="244">
        <v>150</v>
      </c>
      <c r="H14" s="244">
        <v>130</v>
      </c>
      <c r="I14" s="957">
        <f>SUM(G14,H14)</f>
        <v>280</v>
      </c>
      <c r="J14" s="245">
        <v>28</v>
      </c>
    </row>
    <row r="15" spans="1:10" s="239" customFormat="1" ht="17.25">
      <c r="A15" s="240" t="s">
        <v>1278</v>
      </c>
      <c r="B15" s="241">
        <v>7</v>
      </c>
      <c r="C15" s="241">
        <v>1</v>
      </c>
      <c r="D15" s="241">
        <v>1</v>
      </c>
      <c r="E15" s="241">
        <v>1</v>
      </c>
      <c r="F15" s="242" t="s">
        <v>428</v>
      </c>
      <c r="G15" s="244">
        <v>281</v>
      </c>
      <c r="H15" s="244">
        <v>292</v>
      </c>
      <c r="I15" s="957">
        <f>SUM(G15,H15)</f>
        <v>573</v>
      </c>
      <c r="J15" s="245">
        <v>41</v>
      </c>
    </row>
    <row r="16" spans="1:10" s="239" customFormat="1" ht="16.5" customHeight="1">
      <c r="A16" s="240" t="s">
        <v>1113</v>
      </c>
      <c r="B16" s="241">
        <v>5</v>
      </c>
      <c r="C16" s="241" t="s">
        <v>428</v>
      </c>
      <c r="D16" s="241" t="s">
        <v>428</v>
      </c>
      <c r="E16" s="241" t="s">
        <v>428</v>
      </c>
      <c r="F16" s="242" t="s">
        <v>428</v>
      </c>
      <c r="G16" s="244">
        <v>177</v>
      </c>
      <c r="H16" s="244">
        <v>178</v>
      </c>
      <c r="I16" s="957">
        <f>SUM(G16,H16)</f>
        <v>355</v>
      </c>
      <c r="J16" s="245">
        <v>27</v>
      </c>
    </row>
    <row r="17" spans="1:10" s="239" customFormat="1" ht="16.5" customHeight="1">
      <c r="A17" s="240" t="s">
        <v>1140</v>
      </c>
      <c r="B17" s="241">
        <v>3</v>
      </c>
      <c r="C17" s="241">
        <v>1</v>
      </c>
      <c r="D17" s="241" t="s">
        <v>428</v>
      </c>
      <c r="E17" s="241" t="s">
        <v>428</v>
      </c>
      <c r="F17" s="242" t="s">
        <v>428</v>
      </c>
      <c r="G17" s="244">
        <v>354</v>
      </c>
      <c r="H17" s="244">
        <v>387</v>
      </c>
      <c r="I17" s="957">
        <f>SUM(G17,H17)</f>
        <v>741</v>
      </c>
      <c r="J17" s="245">
        <v>50</v>
      </c>
    </row>
    <row r="18" spans="1:10" s="239" customFormat="1" ht="16.5" customHeight="1">
      <c r="A18" s="240" t="s">
        <v>1205</v>
      </c>
      <c r="B18" s="241" t="s">
        <v>428</v>
      </c>
      <c r="C18" s="241">
        <v>1</v>
      </c>
      <c r="D18" s="241" t="s">
        <v>428</v>
      </c>
      <c r="E18" s="241" t="s">
        <v>428</v>
      </c>
      <c r="F18" s="242" t="s">
        <v>428</v>
      </c>
      <c r="G18" s="244">
        <v>19</v>
      </c>
      <c r="H18" s="244">
        <v>20</v>
      </c>
      <c r="I18" s="957">
        <f>SUM(G18,H18)</f>
        <v>39</v>
      </c>
      <c r="J18" s="245">
        <v>3</v>
      </c>
    </row>
    <row r="19" spans="1:10" s="239" customFormat="1" ht="16.5" customHeight="1">
      <c r="A19" s="240" t="s">
        <v>31</v>
      </c>
      <c r="B19" s="241">
        <v>5</v>
      </c>
      <c r="C19" s="241">
        <v>1</v>
      </c>
      <c r="D19" s="241" t="s">
        <v>428</v>
      </c>
      <c r="E19" s="241" t="s">
        <v>428</v>
      </c>
      <c r="F19" s="242" t="s">
        <v>428</v>
      </c>
      <c r="G19" s="244">
        <v>260</v>
      </c>
      <c r="H19" s="244">
        <v>248</v>
      </c>
      <c r="I19" s="957">
        <f>SUM(G19,H19)</f>
        <v>508</v>
      </c>
      <c r="J19" s="245">
        <v>49</v>
      </c>
    </row>
    <row r="20" spans="1:10" s="239" customFormat="1" ht="16.5" customHeight="1">
      <c r="A20" s="240" t="s">
        <v>1239</v>
      </c>
      <c r="B20" s="241">
        <v>6</v>
      </c>
      <c r="C20" s="241">
        <v>1</v>
      </c>
      <c r="D20" s="241" t="s">
        <v>428</v>
      </c>
      <c r="E20" s="241" t="s">
        <v>428</v>
      </c>
      <c r="F20" s="242" t="s">
        <v>428</v>
      </c>
      <c r="G20" s="244">
        <v>255</v>
      </c>
      <c r="H20" s="244">
        <v>227</v>
      </c>
      <c r="I20" s="957">
        <f>SUM(G20,H20)</f>
        <v>482</v>
      </c>
      <c r="J20" s="245">
        <v>38</v>
      </c>
    </row>
    <row r="21" spans="1:10" s="239" customFormat="1" ht="16.5" customHeight="1">
      <c r="A21" s="240" t="s">
        <v>997</v>
      </c>
      <c r="B21" s="241">
        <v>5</v>
      </c>
      <c r="C21" s="241">
        <v>1</v>
      </c>
      <c r="D21" s="241" t="s">
        <v>428</v>
      </c>
      <c r="E21" s="241">
        <v>1</v>
      </c>
      <c r="F21" s="242" t="s">
        <v>428</v>
      </c>
      <c r="G21" s="244">
        <v>305</v>
      </c>
      <c r="H21" s="244">
        <v>265</v>
      </c>
      <c r="I21" s="957">
        <f>SUM(G21,H21)</f>
        <v>570</v>
      </c>
      <c r="J21" s="245">
        <v>49</v>
      </c>
    </row>
    <row r="22" spans="1:10" s="239" customFormat="1" ht="16.5" customHeight="1">
      <c r="A22" s="240" t="s">
        <v>962</v>
      </c>
      <c r="B22" s="241">
        <v>8</v>
      </c>
      <c r="C22" s="241" t="s">
        <v>428</v>
      </c>
      <c r="D22" s="241" t="s">
        <v>428</v>
      </c>
      <c r="E22" s="241">
        <v>1</v>
      </c>
      <c r="F22" s="242" t="s">
        <v>428</v>
      </c>
      <c r="G22" s="244">
        <v>208</v>
      </c>
      <c r="H22" s="244">
        <v>194</v>
      </c>
      <c r="I22" s="957">
        <f>SUM(G22,H22)</f>
        <v>402</v>
      </c>
      <c r="J22" s="245">
        <v>36</v>
      </c>
    </row>
    <row r="23" spans="1:10" s="239" customFormat="1" ht="16.5" customHeight="1">
      <c r="A23" s="240" t="s">
        <v>1212</v>
      </c>
      <c r="B23" s="241" t="s">
        <v>428</v>
      </c>
      <c r="C23" s="241">
        <v>2</v>
      </c>
      <c r="D23" s="241" t="s">
        <v>428</v>
      </c>
      <c r="E23" s="241" t="s">
        <v>428</v>
      </c>
      <c r="F23" s="242" t="s">
        <v>428</v>
      </c>
      <c r="G23" s="244">
        <v>316</v>
      </c>
      <c r="H23" s="244">
        <v>315</v>
      </c>
      <c r="I23" s="957">
        <f>SUM(G23,H23)</f>
        <v>631</v>
      </c>
      <c r="J23" s="245">
        <v>56</v>
      </c>
    </row>
    <row r="24" spans="1:10" s="239" customFormat="1" ht="18" customHeight="1">
      <c r="A24" s="240" t="s">
        <v>7</v>
      </c>
      <c r="B24" s="241">
        <v>5</v>
      </c>
      <c r="C24" s="241" t="s">
        <v>428</v>
      </c>
      <c r="D24" s="241" t="s">
        <v>428</v>
      </c>
      <c r="E24" s="241" t="s">
        <v>428</v>
      </c>
      <c r="F24" s="242" t="s">
        <v>428</v>
      </c>
      <c r="G24" s="244">
        <v>130</v>
      </c>
      <c r="H24" s="244">
        <v>114</v>
      </c>
      <c r="I24" s="957">
        <f>SUM(G24,H24)</f>
        <v>244</v>
      </c>
      <c r="J24" s="245">
        <v>20</v>
      </c>
    </row>
    <row r="25" spans="1:10" s="239" customFormat="1" ht="16.5" customHeight="1">
      <c r="A25" s="240" t="s">
        <v>980</v>
      </c>
      <c r="B25" s="241">
        <v>5</v>
      </c>
      <c r="C25" s="241" t="s">
        <v>428</v>
      </c>
      <c r="D25" s="241" t="s">
        <v>428</v>
      </c>
      <c r="E25" s="241" t="s">
        <v>428</v>
      </c>
      <c r="F25" s="242" t="s">
        <v>428</v>
      </c>
      <c r="G25" s="244">
        <v>219</v>
      </c>
      <c r="H25" s="244">
        <v>163</v>
      </c>
      <c r="I25" s="957">
        <f>SUM(G25,H25)</f>
        <v>382</v>
      </c>
      <c r="J25" s="245">
        <v>28</v>
      </c>
    </row>
    <row r="26" spans="1:10" s="239" customFormat="1" ht="16.5" customHeight="1">
      <c r="A26" s="240" t="s">
        <v>1255</v>
      </c>
      <c r="C26" s="241"/>
      <c r="D26" s="241"/>
      <c r="E26" s="241"/>
      <c r="F26" s="242"/>
      <c r="G26" s="244"/>
      <c r="H26" s="244"/>
      <c r="I26" s="957"/>
      <c r="J26" s="245"/>
    </row>
    <row r="27" spans="1:10" s="239" customFormat="1" ht="16.5" customHeight="1">
      <c r="A27" s="240" t="s">
        <v>1193</v>
      </c>
      <c r="B27" s="241">
        <v>4</v>
      </c>
      <c r="C27" s="241">
        <v>1</v>
      </c>
      <c r="D27" s="241" t="s">
        <v>428</v>
      </c>
      <c r="E27" s="241" t="s">
        <v>428</v>
      </c>
      <c r="F27" s="242" t="s">
        <v>428</v>
      </c>
      <c r="G27" s="244">
        <v>135</v>
      </c>
      <c r="H27" s="244">
        <v>124</v>
      </c>
      <c r="I27" s="957">
        <f>SUM(G27,H27)</f>
        <v>259</v>
      </c>
      <c r="J27" s="245">
        <v>23</v>
      </c>
    </row>
    <row r="28" spans="1:10" s="239" customFormat="1" ht="16.5" customHeight="1">
      <c r="A28" s="240" t="s">
        <v>924</v>
      </c>
      <c r="C28" s="241"/>
      <c r="D28" s="241"/>
      <c r="E28" s="241"/>
      <c r="F28" s="242"/>
      <c r="G28" s="244"/>
      <c r="H28" s="244"/>
      <c r="I28" s="957"/>
      <c r="J28" s="245"/>
    </row>
    <row r="29" spans="1:10" s="239" customFormat="1" ht="18.75" customHeight="1">
      <c r="A29" s="240" t="s">
        <v>61</v>
      </c>
      <c r="B29" s="241">
        <v>3</v>
      </c>
      <c r="C29" s="241">
        <v>2</v>
      </c>
      <c r="D29" s="241" t="s">
        <v>428</v>
      </c>
      <c r="E29" s="241">
        <v>1</v>
      </c>
      <c r="F29" s="242" t="s">
        <v>428</v>
      </c>
      <c r="G29" s="244">
        <v>650</v>
      </c>
      <c r="H29" s="244">
        <v>590</v>
      </c>
      <c r="I29" s="957">
        <f>SUM(G29,H29)</f>
        <v>1240</v>
      </c>
      <c r="J29" s="245">
        <v>100</v>
      </c>
    </row>
    <row r="30" spans="1:10" s="239" customFormat="1" ht="16.5" customHeight="1">
      <c r="A30" s="240" t="s">
        <v>931</v>
      </c>
      <c r="B30" s="241">
        <v>2</v>
      </c>
      <c r="C30" s="241" t="s">
        <v>428</v>
      </c>
      <c r="D30" s="241" t="s">
        <v>428</v>
      </c>
      <c r="E30" s="241" t="s">
        <v>428</v>
      </c>
      <c r="F30" s="242" t="s">
        <v>428</v>
      </c>
      <c r="G30" s="244">
        <v>49</v>
      </c>
      <c r="H30" s="244">
        <v>46</v>
      </c>
      <c r="I30" s="957">
        <f>SUM(G30,H30)</f>
        <v>95</v>
      </c>
      <c r="J30" s="245">
        <v>9</v>
      </c>
    </row>
    <row r="31" spans="1:10" s="239" customFormat="1" ht="16.5" customHeight="1">
      <c r="A31" s="240" t="s">
        <v>43</v>
      </c>
      <c r="B31" s="241">
        <v>7</v>
      </c>
      <c r="C31" s="241" t="s">
        <v>428</v>
      </c>
      <c r="D31" s="241">
        <v>1</v>
      </c>
      <c r="E31" s="241">
        <v>2</v>
      </c>
      <c r="F31" s="242" t="s">
        <v>428</v>
      </c>
      <c r="G31" s="244">
        <v>379</v>
      </c>
      <c r="H31" s="244">
        <v>374</v>
      </c>
      <c r="I31" s="957">
        <f>SUM(G31,H31)</f>
        <v>753</v>
      </c>
      <c r="J31" s="245">
        <v>54</v>
      </c>
    </row>
    <row r="32" spans="1:10" s="239" customFormat="1" ht="17.25">
      <c r="A32" s="240" t="s">
        <v>883</v>
      </c>
      <c r="B32" s="241">
        <v>4</v>
      </c>
      <c r="C32" s="241" t="s">
        <v>428</v>
      </c>
      <c r="D32" s="241" t="s">
        <v>428</v>
      </c>
      <c r="E32" s="241" t="s">
        <v>428</v>
      </c>
      <c r="F32" s="242" t="s">
        <v>428</v>
      </c>
      <c r="G32" s="244">
        <v>77</v>
      </c>
      <c r="H32" s="244">
        <v>73</v>
      </c>
      <c r="I32" s="957">
        <f>SUM(G32,H32)</f>
        <v>150</v>
      </c>
      <c r="J32" s="245">
        <v>12</v>
      </c>
    </row>
    <row r="33" spans="1:10" s="239" customFormat="1" ht="16.5" customHeight="1">
      <c r="A33" s="240" t="s">
        <v>905</v>
      </c>
      <c r="B33" s="241">
        <v>5</v>
      </c>
      <c r="C33" s="241" t="s">
        <v>428</v>
      </c>
      <c r="D33" s="241" t="s">
        <v>428</v>
      </c>
      <c r="E33" s="241" t="s">
        <v>428</v>
      </c>
      <c r="F33" s="242" t="s">
        <v>428</v>
      </c>
      <c r="G33" s="244">
        <v>142</v>
      </c>
      <c r="H33" s="244">
        <v>127</v>
      </c>
      <c r="I33" s="957">
        <f>SUM(G33,H33)</f>
        <v>269</v>
      </c>
      <c r="J33" s="245">
        <v>24</v>
      </c>
    </row>
    <row r="34" spans="1:10" s="239" customFormat="1" ht="16.5" customHeight="1">
      <c r="A34" s="240" t="s">
        <v>948</v>
      </c>
      <c r="B34" s="241">
        <v>2</v>
      </c>
      <c r="C34" s="241" t="s">
        <v>428</v>
      </c>
      <c r="D34" s="241" t="s">
        <v>428</v>
      </c>
      <c r="E34" s="241" t="s">
        <v>428</v>
      </c>
      <c r="F34" s="242" t="s">
        <v>428</v>
      </c>
      <c r="G34" s="244">
        <v>228</v>
      </c>
      <c r="H34" s="244">
        <v>265</v>
      </c>
      <c r="I34" s="957">
        <f>SUM(G34,H34)</f>
        <v>493</v>
      </c>
      <c r="J34" s="245">
        <v>44</v>
      </c>
    </row>
    <row r="35" spans="1:10" s="239" customFormat="1" ht="16.5" customHeight="1">
      <c r="A35" s="240" t="s">
        <v>870</v>
      </c>
      <c r="B35" s="241" t="s">
        <v>428</v>
      </c>
      <c r="C35" s="241">
        <v>1</v>
      </c>
      <c r="D35" s="241" t="s">
        <v>428</v>
      </c>
      <c r="E35" s="241" t="s">
        <v>428</v>
      </c>
      <c r="F35" s="242" t="s">
        <v>428</v>
      </c>
      <c r="G35" s="244">
        <v>25</v>
      </c>
      <c r="H35" s="244">
        <v>20</v>
      </c>
      <c r="I35" s="957">
        <f>SUM(G35,H35)</f>
        <v>45</v>
      </c>
      <c r="J35" s="245">
        <v>1</v>
      </c>
    </row>
    <row r="36" spans="1:10" s="239" customFormat="1" ht="16.5" customHeight="1">
      <c r="A36" s="240" t="s">
        <v>1225</v>
      </c>
      <c r="B36" s="241">
        <v>2</v>
      </c>
      <c r="C36" s="241" t="s">
        <v>428</v>
      </c>
      <c r="D36" s="241" t="s">
        <v>428</v>
      </c>
      <c r="E36" s="241" t="s">
        <v>428</v>
      </c>
      <c r="F36" s="242" t="s">
        <v>428</v>
      </c>
      <c r="G36" s="244">
        <v>78</v>
      </c>
      <c r="H36" s="244">
        <v>67</v>
      </c>
      <c r="I36" s="957">
        <f>SUM(G36,H36)</f>
        <v>145</v>
      </c>
      <c r="J36" s="245">
        <v>10</v>
      </c>
    </row>
    <row r="37" spans="1:10" s="239" customFormat="1" ht="16.5" customHeight="1">
      <c r="A37" s="240" t="s">
        <v>70</v>
      </c>
      <c r="B37" s="241">
        <v>17</v>
      </c>
      <c r="C37" s="241">
        <v>2</v>
      </c>
      <c r="D37" s="241" t="s">
        <v>428</v>
      </c>
      <c r="E37" s="241">
        <v>2</v>
      </c>
      <c r="F37" s="242" t="s">
        <v>428</v>
      </c>
      <c r="G37" s="244">
        <v>936</v>
      </c>
      <c r="H37" s="244">
        <v>873</v>
      </c>
      <c r="I37" s="957">
        <f>SUM(G37,H37)</f>
        <v>1809</v>
      </c>
      <c r="J37" s="245">
        <v>154</v>
      </c>
    </row>
    <row r="38" spans="1:10" s="239" customFormat="1" ht="16.5" customHeight="1">
      <c r="A38" s="240" t="s">
        <v>940</v>
      </c>
      <c r="B38" s="241">
        <v>11</v>
      </c>
      <c r="C38" s="241" t="s">
        <v>428</v>
      </c>
      <c r="D38" s="241" t="s">
        <v>428</v>
      </c>
      <c r="E38" s="241" t="s">
        <v>428</v>
      </c>
      <c r="F38" s="242" t="s">
        <v>428</v>
      </c>
      <c r="G38" s="244">
        <v>332</v>
      </c>
      <c r="H38" s="244">
        <v>245</v>
      </c>
      <c r="I38" s="957">
        <f>SUM(G38,H38)</f>
        <v>577</v>
      </c>
      <c r="J38" s="245">
        <v>40</v>
      </c>
    </row>
    <row r="39" spans="1:10" s="239" customFormat="1" ht="16.5" customHeight="1">
      <c r="A39" s="240" t="s">
        <v>911</v>
      </c>
      <c r="B39" s="241">
        <v>4</v>
      </c>
      <c r="C39" s="241" t="s">
        <v>428</v>
      </c>
      <c r="D39" s="241" t="s">
        <v>428</v>
      </c>
      <c r="E39" s="241" t="s">
        <v>428</v>
      </c>
      <c r="F39" s="242" t="s">
        <v>428</v>
      </c>
      <c r="G39" s="244">
        <v>187</v>
      </c>
      <c r="H39" s="244">
        <v>192</v>
      </c>
      <c r="I39" s="957">
        <f>SUM(G39,H39)</f>
        <v>379</v>
      </c>
      <c r="J39" s="245">
        <v>21</v>
      </c>
    </row>
    <row r="40" spans="1:10" s="239" customFormat="1" ht="17.25">
      <c r="A40" s="240" t="s">
        <v>1264</v>
      </c>
      <c r="B40" s="241">
        <v>4</v>
      </c>
      <c r="C40" s="241" t="s">
        <v>428</v>
      </c>
      <c r="D40" s="241" t="s">
        <v>428</v>
      </c>
      <c r="E40" s="241" t="s">
        <v>428</v>
      </c>
      <c r="F40" s="242" t="s">
        <v>428</v>
      </c>
      <c r="G40" s="244">
        <v>71</v>
      </c>
      <c r="H40" s="244">
        <v>68</v>
      </c>
      <c r="I40" s="957">
        <f>SUM(G40,H40)</f>
        <v>139</v>
      </c>
      <c r="J40" s="245">
        <v>12</v>
      </c>
    </row>
    <row r="41" spans="1:10" s="239" customFormat="1" ht="16.5" customHeight="1">
      <c r="A41" s="240" t="s">
        <v>84</v>
      </c>
      <c r="B41" s="241">
        <v>16</v>
      </c>
      <c r="C41" s="241" t="s">
        <v>428</v>
      </c>
      <c r="D41" s="241" t="s">
        <v>428</v>
      </c>
      <c r="E41" s="241">
        <v>1</v>
      </c>
      <c r="F41" s="242" t="s">
        <v>428</v>
      </c>
      <c r="G41" s="244">
        <v>822</v>
      </c>
      <c r="H41" s="244">
        <v>777</v>
      </c>
      <c r="I41" s="957">
        <f>SUM(G41,H41)</f>
        <v>1599</v>
      </c>
      <c r="J41" s="245">
        <v>121</v>
      </c>
    </row>
    <row r="42" spans="1:10" s="239" customFormat="1" ht="16.5" customHeight="1">
      <c r="A42" s="240" t="s">
        <v>0</v>
      </c>
      <c r="B42" s="241">
        <v>1</v>
      </c>
      <c r="C42" s="241">
        <v>1</v>
      </c>
      <c r="D42" s="830" t="s">
        <v>428</v>
      </c>
      <c r="E42" s="241">
        <v>1</v>
      </c>
      <c r="F42" s="242" t="s">
        <v>428</v>
      </c>
      <c r="G42" s="244">
        <v>243</v>
      </c>
      <c r="H42" s="244">
        <v>290</v>
      </c>
      <c r="I42" s="957">
        <f>SUM(G42,H42)</f>
        <v>533</v>
      </c>
      <c r="J42" s="245">
        <v>31</v>
      </c>
    </row>
    <row r="43" spans="1:10" s="239" customFormat="1" ht="16.5" customHeight="1">
      <c r="A43" s="240" t="s">
        <v>920</v>
      </c>
      <c r="B43" s="241">
        <v>4</v>
      </c>
      <c r="C43" s="241" t="s">
        <v>428</v>
      </c>
      <c r="D43" s="241" t="s">
        <v>428</v>
      </c>
      <c r="E43" s="241" t="s">
        <v>428</v>
      </c>
      <c r="F43" s="242" t="s">
        <v>428</v>
      </c>
      <c r="G43" s="244">
        <v>136</v>
      </c>
      <c r="H43" s="244">
        <v>145</v>
      </c>
      <c r="I43" s="957">
        <f>SUM(G43,H43)</f>
        <v>281</v>
      </c>
      <c r="J43" s="245">
        <v>22</v>
      </c>
    </row>
    <row r="44" spans="1:10" s="239" customFormat="1" ht="16.5" customHeight="1">
      <c r="A44" s="240" t="s">
        <v>988</v>
      </c>
      <c r="B44" s="241">
        <v>3</v>
      </c>
      <c r="C44" s="241" t="s">
        <v>428</v>
      </c>
      <c r="D44" s="241" t="s">
        <v>428</v>
      </c>
      <c r="E44" s="241" t="s">
        <v>428</v>
      </c>
      <c r="F44" s="242" t="s">
        <v>428</v>
      </c>
      <c r="G44" s="244">
        <v>65</v>
      </c>
      <c r="H44" s="244">
        <v>82</v>
      </c>
      <c r="I44" s="957">
        <f>SUM(G44,H44)</f>
        <v>147</v>
      </c>
      <c r="J44" s="245">
        <v>16</v>
      </c>
    </row>
    <row r="45" spans="1:10" s="239" customFormat="1" ht="16.5" customHeight="1">
      <c r="A45" s="240" t="s">
        <v>971</v>
      </c>
      <c r="B45" s="241">
        <v>13</v>
      </c>
      <c r="C45" s="241" t="s">
        <v>428</v>
      </c>
      <c r="D45" s="241" t="s">
        <v>428</v>
      </c>
      <c r="E45" s="241" t="s">
        <v>428</v>
      </c>
      <c r="F45" s="242" t="s">
        <v>428</v>
      </c>
      <c r="G45" s="244">
        <v>569</v>
      </c>
      <c r="H45" s="244">
        <v>490</v>
      </c>
      <c r="I45" s="957">
        <f>SUM(G45,H45)</f>
        <v>1059</v>
      </c>
      <c r="J45" s="245">
        <v>95</v>
      </c>
    </row>
    <row r="46" spans="1:10" s="239" customFormat="1" ht="17.25">
      <c r="A46" s="240" t="s">
        <v>106</v>
      </c>
      <c r="B46" s="241">
        <v>4</v>
      </c>
      <c r="C46" s="241" t="s">
        <v>428</v>
      </c>
      <c r="D46" s="241" t="s">
        <v>428</v>
      </c>
      <c r="E46" s="241" t="s">
        <v>428</v>
      </c>
      <c r="F46" s="242" t="s">
        <v>428</v>
      </c>
      <c r="G46" s="244">
        <v>364</v>
      </c>
      <c r="H46" s="244">
        <v>356</v>
      </c>
      <c r="I46" s="957">
        <f>SUM(G46,H46)</f>
        <v>720</v>
      </c>
      <c r="J46" s="245">
        <v>62</v>
      </c>
    </row>
    <row r="47" spans="1:10" s="239" customFormat="1" ht="17.25">
      <c r="A47" s="240" t="s">
        <v>889</v>
      </c>
      <c r="C47" s="241"/>
      <c r="D47" s="241"/>
      <c r="E47" s="241"/>
      <c r="F47" s="242"/>
      <c r="G47" s="244"/>
      <c r="H47" s="244"/>
      <c r="I47" s="957"/>
      <c r="J47" s="245"/>
    </row>
    <row r="48" spans="1:10" s="239" customFormat="1" ht="16.5" customHeight="1">
      <c r="A48" s="240" t="s">
        <v>953</v>
      </c>
      <c r="B48" s="241">
        <v>2</v>
      </c>
      <c r="C48" s="241" t="s">
        <v>428</v>
      </c>
      <c r="D48" s="241" t="s">
        <v>428</v>
      </c>
      <c r="E48" s="241" t="s">
        <v>428</v>
      </c>
      <c r="F48" s="242" t="s">
        <v>428</v>
      </c>
      <c r="G48" s="244">
        <v>141</v>
      </c>
      <c r="H48" s="244">
        <v>134</v>
      </c>
      <c r="I48" s="957">
        <f>SUM(G48,H48)</f>
        <v>275</v>
      </c>
      <c r="J48" s="245">
        <v>19</v>
      </c>
    </row>
    <row r="49" spans="1:10" s="239" customFormat="1" ht="16.5" customHeight="1">
      <c r="A49" s="240" t="s">
        <v>15</v>
      </c>
      <c r="B49" s="241">
        <v>2</v>
      </c>
      <c r="C49" s="241" t="s">
        <v>428</v>
      </c>
      <c r="D49" s="241" t="s">
        <v>428</v>
      </c>
      <c r="E49" s="241" t="s">
        <v>428</v>
      </c>
      <c r="F49" s="242" t="s">
        <v>428</v>
      </c>
      <c r="G49" s="244">
        <v>185</v>
      </c>
      <c r="H49" s="244">
        <v>197</v>
      </c>
      <c r="I49" s="957">
        <f>SUM(G49,H49)</f>
        <v>382</v>
      </c>
      <c r="J49" s="245">
        <v>28</v>
      </c>
    </row>
    <row r="50" spans="1:10" s="239" customFormat="1" ht="16.5" customHeight="1">
      <c r="A50" s="240" t="s">
        <v>1271</v>
      </c>
      <c r="B50" s="241">
        <v>9</v>
      </c>
      <c r="C50" s="241" t="s">
        <v>428</v>
      </c>
      <c r="D50" s="241" t="s">
        <v>428</v>
      </c>
      <c r="E50" s="241" t="s">
        <v>428</v>
      </c>
      <c r="F50" s="242" t="s">
        <v>428</v>
      </c>
      <c r="G50" s="244">
        <v>895</v>
      </c>
      <c r="H50" s="244">
        <v>823</v>
      </c>
      <c r="I50" s="957">
        <f>SUM(G50,H50)</f>
        <v>1718</v>
      </c>
      <c r="J50" s="245">
        <v>140</v>
      </c>
    </row>
    <row r="51" spans="1:10" s="239" customFormat="1" ht="16.5" customHeight="1">
      <c r="A51" s="240" t="s">
        <v>112</v>
      </c>
      <c r="B51" s="241">
        <v>31</v>
      </c>
      <c r="C51" s="241" t="s">
        <v>428</v>
      </c>
      <c r="D51" s="241" t="s">
        <v>428</v>
      </c>
      <c r="E51" s="241">
        <v>1</v>
      </c>
      <c r="F51" s="242">
        <v>1</v>
      </c>
      <c r="G51" s="244">
        <v>1028</v>
      </c>
      <c r="H51" s="244">
        <v>1033</v>
      </c>
      <c r="I51" s="957">
        <f>SUM(G51,H51)</f>
        <v>2061</v>
      </c>
      <c r="J51" s="245">
        <v>162</v>
      </c>
    </row>
    <row r="52" spans="1:10" s="239" customFormat="1" ht="18" customHeight="1">
      <c r="A52" s="240" t="s">
        <v>24</v>
      </c>
      <c r="B52" s="241">
        <v>4</v>
      </c>
      <c r="C52" s="241" t="s">
        <v>428</v>
      </c>
      <c r="D52" s="241" t="s">
        <v>428</v>
      </c>
      <c r="E52" s="241">
        <v>1</v>
      </c>
      <c r="F52" s="242" t="s">
        <v>428</v>
      </c>
      <c r="G52" s="244">
        <v>215</v>
      </c>
      <c r="H52" s="244">
        <v>184</v>
      </c>
      <c r="I52" s="957">
        <f>SUM(G52,H52)</f>
        <v>399</v>
      </c>
      <c r="J52" s="245">
        <v>30</v>
      </c>
    </row>
    <row r="53" spans="1:10" s="239" customFormat="1" ht="16.5" customHeight="1">
      <c r="A53" s="246" t="s">
        <v>907</v>
      </c>
      <c r="B53" s="241">
        <v>10</v>
      </c>
      <c r="C53" s="241" t="s">
        <v>428</v>
      </c>
      <c r="D53" s="241" t="s">
        <v>428</v>
      </c>
      <c r="E53" s="247">
        <v>1</v>
      </c>
      <c r="F53" s="242" t="s">
        <v>428</v>
      </c>
      <c r="G53" s="244">
        <v>416</v>
      </c>
      <c r="H53" s="244">
        <v>382</v>
      </c>
      <c r="I53" s="957">
        <f>SUM(G53,H53)</f>
        <v>798</v>
      </c>
      <c r="J53" s="248">
        <v>62</v>
      </c>
    </row>
    <row r="54" spans="1:10" s="233" customFormat="1" ht="18" customHeight="1">
      <c r="A54" s="954" t="s">
        <v>421</v>
      </c>
      <c r="B54" s="249">
        <f t="shared" ref="B54:G54" si="0">SUM(B4:B53)</f>
        <v>269</v>
      </c>
      <c r="C54" s="249">
        <f t="shared" si="0"/>
        <v>24</v>
      </c>
      <c r="D54" s="249">
        <f t="shared" si="0"/>
        <v>3</v>
      </c>
      <c r="E54" s="249">
        <f t="shared" si="0"/>
        <v>14</v>
      </c>
      <c r="F54" s="250">
        <f t="shared" si="0"/>
        <v>1</v>
      </c>
      <c r="G54" s="251">
        <f t="shared" si="0"/>
        <v>13750</v>
      </c>
      <c r="H54" s="251">
        <f>SUM(H4:H53)</f>
        <v>13216</v>
      </c>
      <c r="I54" s="958">
        <f>SUM(G54:H54)</f>
        <v>26966</v>
      </c>
      <c r="J54" s="955">
        <f>SUM(J4:J53)</f>
        <v>2122</v>
      </c>
    </row>
    <row r="55" spans="1:10" s="224" customFormat="1" ht="21.75" customHeight="1">
      <c r="A55" s="219" t="s">
        <v>1499</v>
      </c>
      <c r="B55" s="221"/>
      <c r="C55" s="222"/>
      <c r="D55" s="222"/>
      <c r="E55" s="222"/>
      <c r="F55" s="223"/>
      <c r="G55" s="222"/>
      <c r="H55" s="222"/>
      <c r="I55" s="220"/>
    </row>
    <row r="56" spans="1:10" s="218" customFormat="1" ht="18.75">
      <c r="B56" s="601"/>
    </row>
    <row r="57" spans="1:10" s="4" customFormat="1" ht="18.75">
      <c r="A57" s="3"/>
    </row>
    <row r="58" spans="1:10" s="4" customFormat="1" ht="18.75"/>
    <row r="59" spans="1:10" s="218" customFormat="1" ht="18.75"/>
  </sheetData>
  <phoneticPr fontId="129" type="noConversion"/>
  <printOptions horizontalCentered="1"/>
  <pageMargins left="0.71" right="0.68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H44"/>
  <sheetViews>
    <sheetView showGridLines="0" workbookViewId="0">
      <selection activeCell="H9" sqref="H9"/>
    </sheetView>
  </sheetViews>
  <sheetFormatPr defaultRowHeight="15.75"/>
  <cols>
    <col min="1" max="1" width="37.140625" style="257" customWidth="1"/>
    <col min="2" max="2" width="21.28515625" style="257" customWidth="1"/>
    <col min="3" max="3" width="16.42578125" style="230" customWidth="1"/>
    <col min="4" max="16384" width="9.140625" style="257"/>
  </cols>
  <sheetData>
    <row r="1" spans="1:3" s="253" customFormat="1" ht="24" customHeight="1">
      <c r="A1" s="959" t="s">
        <v>412</v>
      </c>
      <c r="B1" s="959"/>
      <c r="C1" s="959"/>
    </row>
    <row r="2" spans="1:3" s="254" customFormat="1" ht="17.25">
      <c r="A2" s="963" t="s">
        <v>1500</v>
      </c>
      <c r="B2" s="963" t="s">
        <v>419</v>
      </c>
      <c r="C2" s="260" t="s">
        <v>290</v>
      </c>
    </row>
    <row r="3" spans="1:3" ht="16.7" customHeight="1">
      <c r="A3" s="255" t="s">
        <v>1501</v>
      </c>
      <c r="B3" s="255" t="s">
        <v>332</v>
      </c>
      <c r="C3" s="256">
        <v>1155327</v>
      </c>
    </row>
    <row r="4" spans="1:3" ht="16.7" customHeight="1">
      <c r="A4" s="255" t="s">
        <v>1503</v>
      </c>
      <c r="B4" s="255" t="s">
        <v>304</v>
      </c>
      <c r="C4" s="256">
        <v>466072</v>
      </c>
    </row>
    <row r="5" spans="1:3" ht="16.7" customHeight="1">
      <c r="A5" s="255" t="s">
        <v>1532</v>
      </c>
      <c r="B5" s="255" t="s">
        <v>302</v>
      </c>
      <c r="C5" s="258">
        <v>301807</v>
      </c>
    </row>
    <row r="6" spans="1:3" ht="16.7" customHeight="1">
      <c r="A6" s="255" t="s">
        <v>1502</v>
      </c>
      <c r="B6" s="255" t="s">
        <v>320</v>
      </c>
      <c r="C6" s="256">
        <v>280477</v>
      </c>
    </row>
    <row r="7" spans="1:3" ht="16.7" customHeight="1">
      <c r="A7" s="255" t="s">
        <v>1523</v>
      </c>
      <c r="B7" s="255" t="s">
        <v>294</v>
      </c>
      <c r="C7" s="256">
        <v>263705</v>
      </c>
    </row>
    <row r="8" spans="1:3" ht="16.7" customHeight="1">
      <c r="A8" s="255" t="s">
        <v>1513</v>
      </c>
      <c r="B8" s="255" t="s">
        <v>1514</v>
      </c>
      <c r="C8" s="256">
        <v>250715</v>
      </c>
    </row>
    <row r="9" spans="1:3" ht="16.7" customHeight="1">
      <c r="A9" s="255" t="s">
        <v>1509</v>
      </c>
      <c r="B9" s="255" t="s">
        <v>300</v>
      </c>
      <c r="C9" s="256">
        <v>247942</v>
      </c>
    </row>
    <row r="10" spans="1:3" ht="16.7" customHeight="1">
      <c r="A10" s="255" t="s">
        <v>1521</v>
      </c>
      <c r="B10" s="255" t="s">
        <v>1522</v>
      </c>
      <c r="C10" s="258">
        <v>241635</v>
      </c>
    </row>
    <row r="11" spans="1:3" ht="16.7" customHeight="1">
      <c r="A11" s="255" t="s">
        <v>1510</v>
      </c>
      <c r="B11" s="255" t="s">
        <v>298</v>
      </c>
      <c r="C11" s="256">
        <v>236857</v>
      </c>
    </row>
    <row r="12" spans="1:3" ht="16.7" customHeight="1">
      <c r="A12" s="255" t="s">
        <v>1508</v>
      </c>
      <c r="B12" s="255" t="s">
        <v>296</v>
      </c>
      <c r="C12" s="256">
        <v>227137</v>
      </c>
    </row>
    <row r="13" spans="1:3" ht="16.7" customHeight="1">
      <c r="A13" s="255" t="s">
        <v>1507</v>
      </c>
      <c r="B13" s="255" t="s">
        <v>314</v>
      </c>
      <c r="C13" s="258">
        <v>207012</v>
      </c>
    </row>
    <row r="14" spans="1:3" ht="16.7" customHeight="1">
      <c r="A14" s="255" t="s">
        <v>1531</v>
      </c>
      <c r="B14" s="255" t="s">
        <v>1512</v>
      </c>
      <c r="C14" s="256">
        <v>206089</v>
      </c>
    </row>
    <row r="15" spans="1:3" ht="16.7" customHeight="1">
      <c r="A15" s="255" t="s">
        <v>1528</v>
      </c>
      <c r="B15" s="255" t="s">
        <v>312</v>
      </c>
      <c r="C15" s="256">
        <v>205742</v>
      </c>
    </row>
    <row r="16" spans="1:3" ht="16.7" customHeight="1">
      <c r="A16" s="255" t="s">
        <v>1504</v>
      </c>
      <c r="B16" s="255" t="s">
        <v>316</v>
      </c>
      <c r="C16" s="256">
        <v>201807</v>
      </c>
    </row>
    <row r="17" spans="1:3" ht="16.7" customHeight="1">
      <c r="A17" s="255" t="s">
        <v>1517</v>
      </c>
      <c r="B17" s="255" t="s">
        <v>294</v>
      </c>
      <c r="C17" s="258">
        <v>198121</v>
      </c>
    </row>
    <row r="18" spans="1:3" ht="16.7" customHeight="1">
      <c r="A18" s="255" t="s">
        <v>1524</v>
      </c>
      <c r="B18" s="255" t="s">
        <v>328</v>
      </c>
      <c r="C18" s="256">
        <v>198121</v>
      </c>
    </row>
    <row r="19" spans="1:3" ht="16.7" customHeight="1">
      <c r="A19" s="255" t="s">
        <v>1520</v>
      </c>
      <c r="B19" s="255" t="s">
        <v>330</v>
      </c>
      <c r="C19" s="256">
        <v>196225</v>
      </c>
    </row>
    <row r="20" spans="1:3" ht="16.7" customHeight="1">
      <c r="A20" s="255" t="s">
        <v>1515</v>
      </c>
      <c r="B20" s="255" t="s">
        <v>1516</v>
      </c>
      <c r="C20" s="256">
        <v>187809</v>
      </c>
    </row>
    <row r="21" spans="1:3" ht="16.7" customHeight="1">
      <c r="A21" s="255" t="s">
        <v>1533</v>
      </c>
      <c r="B21" s="255" t="s">
        <v>344</v>
      </c>
      <c r="C21" s="256">
        <v>183536</v>
      </c>
    </row>
    <row r="22" spans="1:3" ht="16.7" customHeight="1">
      <c r="A22" s="255" t="s">
        <v>1546</v>
      </c>
      <c r="B22" s="255" t="s">
        <v>325</v>
      </c>
      <c r="C22" s="258">
        <v>182385</v>
      </c>
    </row>
    <row r="23" spans="1:3" ht="16.7" customHeight="1">
      <c r="A23" s="255" t="s">
        <v>1511</v>
      </c>
      <c r="B23" s="255" t="s">
        <v>1512</v>
      </c>
      <c r="C23" s="256">
        <v>181957</v>
      </c>
    </row>
    <row r="24" spans="1:3" ht="16.7" customHeight="1">
      <c r="A24" s="255" t="s">
        <v>1529</v>
      </c>
      <c r="B24" s="255" t="s">
        <v>1530</v>
      </c>
      <c r="C24" s="258">
        <v>177941</v>
      </c>
    </row>
    <row r="25" spans="1:3" ht="16.7" customHeight="1">
      <c r="A25" s="255" t="s">
        <v>1525</v>
      </c>
      <c r="B25" s="255" t="s">
        <v>1526</v>
      </c>
      <c r="C25" s="256">
        <v>166122</v>
      </c>
    </row>
    <row r="26" spans="1:3" ht="16.7" customHeight="1">
      <c r="A26" s="255" t="s">
        <v>1505</v>
      </c>
      <c r="B26" s="255" t="s">
        <v>1506</v>
      </c>
      <c r="C26" s="256">
        <v>159963</v>
      </c>
    </row>
    <row r="27" spans="1:3" ht="16.7" customHeight="1">
      <c r="A27" s="255" t="s">
        <v>1518</v>
      </c>
      <c r="B27" s="255" t="s">
        <v>342</v>
      </c>
      <c r="C27" s="256">
        <v>143401</v>
      </c>
    </row>
    <row r="28" spans="1:3" ht="16.7" customHeight="1">
      <c r="A28" s="255" t="s">
        <v>1547</v>
      </c>
      <c r="B28" s="255" t="s">
        <v>344</v>
      </c>
      <c r="C28" s="256">
        <v>121136</v>
      </c>
    </row>
    <row r="29" spans="1:3" ht="16.7" customHeight="1">
      <c r="A29" s="255" t="s">
        <v>1544</v>
      </c>
      <c r="B29" s="255" t="s">
        <v>1545</v>
      </c>
      <c r="C29" s="258">
        <v>120923</v>
      </c>
    </row>
    <row r="30" spans="1:3" ht="16.7" customHeight="1">
      <c r="A30" s="255" t="s">
        <v>1550</v>
      </c>
      <c r="B30" s="255" t="s">
        <v>308</v>
      </c>
      <c r="C30" s="256">
        <v>111699</v>
      </c>
    </row>
    <row r="31" spans="1:3" ht="16.7" customHeight="1">
      <c r="A31" s="255" t="s">
        <v>1538</v>
      </c>
      <c r="B31" s="255" t="s">
        <v>1539</v>
      </c>
      <c r="C31" s="256">
        <v>109207</v>
      </c>
    </row>
    <row r="32" spans="1:3" ht="16.7" customHeight="1">
      <c r="A32" s="255" t="s">
        <v>1540</v>
      </c>
      <c r="B32" s="255" t="s">
        <v>1541</v>
      </c>
      <c r="C32" s="256">
        <v>107936</v>
      </c>
    </row>
    <row r="33" spans="1:8" ht="16.7" customHeight="1">
      <c r="A33" s="255" t="s">
        <v>1527</v>
      </c>
      <c r="B33" s="255" t="s">
        <v>310</v>
      </c>
      <c r="C33" s="256">
        <v>107243</v>
      </c>
    </row>
    <row r="34" spans="1:8" ht="16.7" customHeight="1">
      <c r="A34" s="255" t="s">
        <v>1535</v>
      </c>
      <c r="B34" s="255" t="s">
        <v>1536</v>
      </c>
      <c r="C34" s="256">
        <v>105412</v>
      </c>
    </row>
    <row r="35" spans="1:8" ht="16.7" customHeight="1">
      <c r="A35" s="255" t="s">
        <v>1519</v>
      </c>
      <c r="B35" s="255" t="s">
        <v>346</v>
      </c>
      <c r="C35" s="256">
        <v>98708</v>
      </c>
    </row>
    <row r="36" spans="1:8" ht="16.7" customHeight="1">
      <c r="A36" s="255" t="s">
        <v>1537</v>
      </c>
      <c r="B36" s="255" t="s">
        <v>306</v>
      </c>
      <c r="C36" s="256">
        <v>86434</v>
      </c>
    </row>
    <row r="37" spans="1:8" ht="16.7" customHeight="1">
      <c r="A37" s="255" t="s">
        <v>1534</v>
      </c>
      <c r="B37" s="255" t="s">
        <v>310</v>
      </c>
      <c r="C37" s="256">
        <v>73806</v>
      </c>
    </row>
    <row r="38" spans="1:8" ht="16.7" customHeight="1">
      <c r="A38" s="255" t="s">
        <v>1549</v>
      </c>
      <c r="B38" s="255" t="s">
        <v>312</v>
      </c>
      <c r="C38" s="256">
        <v>66604</v>
      </c>
    </row>
    <row r="39" spans="1:8" ht="16.7" customHeight="1">
      <c r="A39" s="255" t="s">
        <v>1542</v>
      </c>
      <c r="B39" s="255" t="s">
        <v>1543</v>
      </c>
      <c r="C39" s="256">
        <v>53951</v>
      </c>
    </row>
    <row r="40" spans="1:8" ht="16.7" customHeight="1">
      <c r="A40" s="255" t="s">
        <v>1548</v>
      </c>
      <c r="B40" s="255" t="s">
        <v>294</v>
      </c>
      <c r="C40" s="258">
        <v>53829</v>
      </c>
    </row>
    <row r="41" spans="1:8" s="261" customFormat="1" ht="17.25">
      <c r="A41" s="962" t="s">
        <v>421</v>
      </c>
      <c r="B41" s="962"/>
      <c r="C41" s="259">
        <f>SUM(C3:C40)</f>
        <v>7684793</v>
      </c>
    </row>
    <row r="42" spans="1:8" s="227" customFormat="1" ht="21.75" customHeight="1">
      <c r="A42" s="225" t="s">
        <v>1551</v>
      </c>
      <c r="B42" s="226"/>
      <c r="C42" s="226"/>
      <c r="D42" s="226"/>
      <c r="E42" s="226"/>
      <c r="F42" s="226"/>
      <c r="G42" s="225"/>
      <c r="H42" s="225"/>
    </row>
    <row r="43" spans="1:8" s="4" customFormat="1" ht="18.75"/>
    <row r="44" spans="1:8" s="218" customFormat="1" ht="18.75">
      <c r="E44" s="219"/>
    </row>
  </sheetData>
  <phoneticPr fontId="129" type="noConversion"/>
  <printOptions horizontalCentered="1"/>
  <pageMargins left="0.63" right="0.68" top="0.98425196850393704" bottom="0.73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K16"/>
  <sheetViews>
    <sheetView showGridLines="0" zoomScalePageLayoutView="120" workbookViewId="0">
      <selection activeCell="K14" sqref="K14"/>
    </sheetView>
  </sheetViews>
  <sheetFormatPr defaultRowHeight="15.75"/>
  <cols>
    <col min="1" max="1" width="32" style="230" customWidth="1"/>
    <col min="2" max="2" width="55.140625" style="230" customWidth="1"/>
    <col min="3" max="3" width="11" style="230" customWidth="1"/>
    <col min="4" max="4" width="3.85546875" style="230" customWidth="1"/>
    <col min="5" max="16384" width="9.140625" style="230"/>
  </cols>
  <sheetData>
    <row r="1" spans="1:11" s="1" customFormat="1" ht="22.5" customHeight="1">
      <c r="A1" s="5" t="s">
        <v>1552</v>
      </c>
      <c r="B1" s="5"/>
      <c r="C1" s="5"/>
      <c r="D1" s="5"/>
    </row>
    <row r="2" spans="1:11" s="4" customFormat="1" ht="18.75" customHeight="1">
      <c r="A2" s="966" t="s">
        <v>1553</v>
      </c>
      <c r="B2" s="966" t="s">
        <v>419</v>
      </c>
      <c r="C2" s="966" t="s">
        <v>290</v>
      </c>
      <c r="D2" s="967"/>
    </row>
    <row r="3" spans="1:11" s="263" customFormat="1" ht="24" customHeight="1">
      <c r="A3" s="262" t="s">
        <v>1554</v>
      </c>
      <c r="B3" s="262" t="s">
        <v>1555</v>
      </c>
      <c r="C3" s="832">
        <v>858434</v>
      </c>
      <c r="D3" s="831"/>
    </row>
    <row r="4" spans="1:11" s="263" customFormat="1" ht="24" customHeight="1">
      <c r="A4" s="262" t="s">
        <v>1556</v>
      </c>
      <c r="B4" s="262" t="s">
        <v>1557</v>
      </c>
      <c r="C4" s="832">
        <v>478288</v>
      </c>
      <c r="D4" s="831"/>
    </row>
    <row r="5" spans="1:11" s="263" customFormat="1" ht="24" customHeight="1">
      <c r="A5" s="262" t="s">
        <v>1560</v>
      </c>
      <c r="B5" s="262" t="s">
        <v>1561</v>
      </c>
      <c r="C5" s="832">
        <v>349726</v>
      </c>
      <c r="D5" s="831"/>
    </row>
    <row r="6" spans="1:11" s="263" customFormat="1" ht="24" customHeight="1">
      <c r="A6" s="262" t="s">
        <v>1558</v>
      </c>
      <c r="B6" s="262" t="s">
        <v>1559</v>
      </c>
      <c r="C6" s="832">
        <v>348793</v>
      </c>
      <c r="D6" s="831"/>
    </row>
    <row r="7" spans="1:11" s="263" customFormat="1" ht="24" customHeight="1">
      <c r="A7" s="262" t="s">
        <v>1562</v>
      </c>
      <c r="B7" s="262" t="s">
        <v>1563</v>
      </c>
      <c r="C7" s="832">
        <v>244923</v>
      </c>
      <c r="D7" s="831"/>
    </row>
    <row r="8" spans="1:11" s="263" customFormat="1" ht="24" customHeight="1">
      <c r="A8" s="262" t="s">
        <v>1564</v>
      </c>
      <c r="B8" s="262" t="s">
        <v>1565</v>
      </c>
      <c r="C8" s="832">
        <v>132850</v>
      </c>
      <c r="D8" s="831"/>
    </row>
    <row r="9" spans="1:11" s="263" customFormat="1" ht="24" customHeight="1">
      <c r="A9" s="262" t="s">
        <v>1568</v>
      </c>
      <c r="B9" s="262" t="s">
        <v>1569</v>
      </c>
      <c r="C9" s="832">
        <v>101405</v>
      </c>
      <c r="D9" s="831"/>
    </row>
    <row r="10" spans="1:11" s="263" customFormat="1" ht="24" customHeight="1">
      <c r="A10" s="262" t="s">
        <v>1566</v>
      </c>
      <c r="B10" s="262" t="s">
        <v>1567</v>
      </c>
      <c r="C10" s="832">
        <v>39907</v>
      </c>
      <c r="D10" s="831"/>
    </row>
    <row r="11" spans="1:11" s="263" customFormat="1" ht="24" customHeight="1">
      <c r="A11" s="262" t="s">
        <v>1572</v>
      </c>
      <c r="B11" s="262" t="s">
        <v>1573</v>
      </c>
      <c r="C11" s="832">
        <v>27722</v>
      </c>
      <c r="D11" s="831"/>
    </row>
    <row r="12" spans="1:11" s="263" customFormat="1" ht="24" customHeight="1">
      <c r="A12" s="262" t="s">
        <v>1570</v>
      </c>
      <c r="B12" s="262" t="s">
        <v>1571</v>
      </c>
      <c r="C12" s="833" t="s">
        <v>1318</v>
      </c>
      <c r="D12" s="831"/>
    </row>
    <row r="13" spans="1:11" ht="18.75">
      <c r="A13" s="966" t="s">
        <v>421</v>
      </c>
      <c r="B13" s="882"/>
      <c r="C13" s="834">
        <f>SUM(C3:C12)</f>
        <v>2582048</v>
      </c>
      <c r="D13" s="835"/>
    </row>
    <row r="14" spans="1:11" s="219" customFormat="1" ht="22.5" customHeight="1">
      <c r="A14" s="228" t="s">
        <v>1574</v>
      </c>
      <c r="B14" s="229"/>
      <c r="C14" s="264"/>
      <c r="D14" s="264"/>
      <c r="E14" s="264"/>
      <c r="F14" s="265"/>
      <c r="G14" s="264"/>
      <c r="H14" s="264"/>
      <c r="I14" s="264"/>
      <c r="J14" s="228"/>
      <c r="K14" s="228"/>
    </row>
    <row r="15" spans="1:11" s="4" customFormat="1" ht="18.75"/>
    <row r="16" spans="1:11" s="218" customFormat="1" ht="18.75">
      <c r="H16" s="219"/>
    </row>
  </sheetData>
  <phoneticPr fontId="129" type="noConversion"/>
  <printOptions horizontalCentered="1"/>
  <pageMargins left="0.47" right="0.48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8">
    <tabColor rgb="FFC00000"/>
  </sheetPr>
  <dimension ref="A1:H71"/>
  <sheetViews>
    <sheetView showGridLines="0" view="pageBreakPreview" zoomScale="90" zoomScaleNormal="120" zoomScaleSheetLayoutView="90" workbookViewId="0">
      <selection activeCell="J46" sqref="J46"/>
    </sheetView>
  </sheetViews>
  <sheetFormatPr defaultRowHeight="13.5"/>
  <cols>
    <col min="1" max="1" width="17" style="277" customWidth="1"/>
    <col min="2" max="2" width="8.42578125" style="277" customWidth="1"/>
    <col min="3" max="3" width="8.5703125" style="277" customWidth="1"/>
    <col min="4" max="4" width="8.85546875" style="277" customWidth="1"/>
    <col min="5" max="5" width="9.42578125" style="277" customWidth="1"/>
    <col min="6" max="6" width="15.85546875" style="277" customWidth="1"/>
    <col min="7" max="7" width="9.140625" style="277"/>
    <col min="8" max="8" width="10" style="277" bestFit="1" customWidth="1"/>
    <col min="9" max="16384" width="9.140625" style="277"/>
  </cols>
  <sheetData>
    <row r="1" spans="1:6" s="1" customFormat="1" ht="21">
      <c r="A1" s="968" t="s">
        <v>413</v>
      </c>
      <c r="B1" s="968"/>
      <c r="C1" s="968"/>
      <c r="D1" s="968"/>
      <c r="E1" s="968"/>
      <c r="F1" s="968"/>
    </row>
    <row r="2" spans="1:6" s="263" customFormat="1" ht="20.25" customHeight="1">
      <c r="A2" s="969" t="s">
        <v>281</v>
      </c>
      <c r="B2" s="970" t="s">
        <v>1575</v>
      </c>
      <c r="C2" s="970" t="s">
        <v>1576</v>
      </c>
      <c r="D2" s="970" t="s">
        <v>1577</v>
      </c>
      <c r="E2" s="971" t="s">
        <v>421</v>
      </c>
      <c r="F2" s="974" t="s">
        <v>290</v>
      </c>
    </row>
    <row r="3" spans="1:6" s="230" customFormat="1" ht="15.2" customHeight="1">
      <c r="A3" s="266" t="s">
        <v>152</v>
      </c>
      <c r="B3" s="267">
        <v>1</v>
      </c>
      <c r="C3" s="268">
        <v>5</v>
      </c>
      <c r="D3" s="268">
        <v>34</v>
      </c>
      <c r="E3" s="972">
        <f>SUM(B3,C3,D3)</f>
        <v>40</v>
      </c>
      <c r="F3" s="975">
        <v>2694101</v>
      </c>
    </row>
    <row r="4" spans="1:6" s="230" customFormat="1" ht="15.2" customHeight="1">
      <c r="A4" s="269" t="s">
        <v>971</v>
      </c>
      <c r="B4" s="267">
        <v>5</v>
      </c>
      <c r="C4" s="268">
        <v>12</v>
      </c>
      <c r="D4" s="268">
        <v>27</v>
      </c>
      <c r="E4" s="972">
        <f>SUM(B4,C4,D4)</f>
        <v>44</v>
      </c>
      <c r="F4" s="975">
        <v>2336232</v>
      </c>
    </row>
    <row r="5" spans="1:6" s="230" customFormat="1" ht="15.2" customHeight="1">
      <c r="A5" s="269" t="s">
        <v>84</v>
      </c>
      <c r="B5" s="267">
        <v>8</v>
      </c>
      <c r="C5" s="268">
        <v>16</v>
      </c>
      <c r="D5" s="268">
        <v>12</v>
      </c>
      <c r="E5" s="972">
        <f>SUM(B5,C5,D5)</f>
        <v>36</v>
      </c>
      <c r="F5" s="975">
        <v>2043084</v>
      </c>
    </row>
    <row r="6" spans="1:6" s="230" customFormat="1" ht="15.2" customHeight="1">
      <c r="A6" s="269" t="s">
        <v>7</v>
      </c>
      <c r="B6" s="267">
        <v>3</v>
      </c>
      <c r="C6" s="268">
        <v>4</v>
      </c>
      <c r="D6" s="268">
        <v>20</v>
      </c>
      <c r="E6" s="972">
        <f>SUM(B6,C6,D6)</f>
        <v>27</v>
      </c>
      <c r="F6" s="975">
        <v>1893693</v>
      </c>
    </row>
    <row r="7" spans="1:6" s="230" customFormat="1" ht="15.2" customHeight="1">
      <c r="A7" s="269" t="s">
        <v>948</v>
      </c>
      <c r="B7" s="267">
        <v>3</v>
      </c>
      <c r="C7" s="268">
        <v>4</v>
      </c>
      <c r="D7" s="268">
        <v>21</v>
      </c>
      <c r="E7" s="972">
        <f>SUM(B7,C7,D7)</f>
        <v>28</v>
      </c>
      <c r="F7" s="975">
        <v>1591813</v>
      </c>
    </row>
    <row r="8" spans="1:6" s="230" customFormat="1" ht="15.2" customHeight="1">
      <c r="A8" s="269" t="s">
        <v>957</v>
      </c>
      <c r="B8" s="267">
        <v>2</v>
      </c>
      <c r="C8" s="268">
        <v>0</v>
      </c>
      <c r="D8" s="268">
        <v>32</v>
      </c>
      <c r="E8" s="972">
        <f>SUM(B8,C8,D8)</f>
        <v>34</v>
      </c>
      <c r="F8" s="975">
        <v>1377785</v>
      </c>
    </row>
    <row r="9" spans="1:6" s="230" customFormat="1" ht="15.2" customHeight="1">
      <c r="A9" s="269" t="s">
        <v>1140</v>
      </c>
      <c r="B9" s="267">
        <v>1</v>
      </c>
      <c r="C9" s="268">
        <v>3</v>
      </c>
      <c r="D9" s="268">
        <v>23</v>
      </c>
      <c r="E9" s="972">
        <f>SUM(B9,C9,D9)</f>
        <v>27</v>
      </c>
      <c r="F9" s="975">
        <v>1084388</v>
      </c>
    </row>
    <row r="10" spans="1:6" s="230" customFormat="1" ht="15.2" customHeight="1">
      <c r="A10" s="269" t="s">
        <v>1193</v>
      </c>
      <c r="B10" s="267">
        <v>6</v>
      </c>
      <c r="C10" s="268">
        <v>2</v>
      </c>
      <c r="D10" s="268">
        <v>16</v>
      </c>
      <c r="E10" s="972">
        <f>SUM(B10,C10,D10)</f>
        <v>24</v>
      </c>
      <c r="F10" s="975">
        <v>1003368</v>
      </c>
    </row>
    <row r="11" spans="1:6" s="230" customFormat="1" ht="15.2" customHeight="1">
      <c r="A11" s="269" t="s">
        <v>106</v>
      </c>
      <c r="B11" s="267">
        <v>1</v>
      </c>
      <c r="C11" s="268">
        <v>8</v>
      </c>
      <c r="D11" s="268">
        <v>22</v>
      </c>
      <c r="E11" s="972">
        <f>SUM(B11,C11,D11)</f>
        <v>31</v>
      </c>
      <c r="F11" s="975">
        <v>877402</v>
      </c>
    </row>
    <row r="12" spans="1:6" s="230" customFormat="1" ht="15.2" customHeight="1">
      <c r="A12" s="269" t="s">
        <v>953</v>
      </c>
      <c r="B12" s="267">
        <v>4</v>
      </c>
      <c r="C12" s="268">
        <v>1</v>
      </c>
      <c r="D12" s="268">
        <v>5</v>
      </c>
      <c r="E12" s="972">
        <f>SUM(B12,C12,D12)</f>
        <v>10</v>
      </c>
      <c r="F12" s="975">
        <v>858387</v>
      </c>
    </row>
    <row r="13" spans="1:6" s="230" customFormat="1" ht="15.2" customHeight="1">
      <c r="A13" s="269" t="s">
        <v>1271</v>
      </c>
      <c r="B13" s="267">
        <v>3</v>
      </c>
      <c r="C13" s="268">
        <v>15</v>
      </c>
      <c r="D13" s="268">
        <v>17</v>
      </c>
      <c r="E13" s="972">
        <f>SUM(B13,C13,D13)</f>
        <v>35</v>
      </c>
      <c r="F13" s="975">
        <v>849246</v>
      </c>
    </row>
    <row r="14" spans="1:6" s="230" customFormat="1" ht="15.2" customHeight="1">
      <c r="A14" s="269" t="s">
        <v>1113</v>
      </c>
      <c r="B14" s="267">
        <v>1</v>
      </c>
      <c r="C14" s="268">
        <v>3</v>
      </c>
      <c r="D14" s="268">
        <v>22</v>
      </c>
      <c r="E14" s="972">
        <f>SUM(B14,C14,D14)</f>
        <v>26</v>
      </c>
      <c r="F14" s="975">
        <v>840920</v>
      </c>
    </row>
    <row r="15" spans="1:6" s="230" customFormat="1" ht="15.2" customHeight="1">
      <c r="A15" s="269" t="s">
        <v>1182</v>
      </c>
      <c r="B15" s="267">
        <v>3</v>
      </c>
      <c r="C15" s="268">
        <v>0</v>
      </c>
      <c r="D15" s="268">
        <v>24</v>
      </c>
      <c r="E15" s="972">
        <f>SUM(B15,C15,D15)</f>
        <v>27</v>
      </c>
      <c r="F15" s="975">
        <v>824009</v>
      </c>
    </row>
    <row r="16" spans="1:6" s="230" customFormat="1" ht="15.2" customHeight="1">
      <c r="A16" s="269" t="s">
        <v>31</v>
      </c>
      <c r="B16" s="267">
        <v>3</v>
      </c>
      <c r="C16" s="268">
        <v>1</v>
      </c>
      <c r="D16" s="268">
        <v>24</v>
      </c>
      <c r="E16" s="972">
        <f>SUM(B16,C16,D16)</f>
        <v>28</v>
      </c>
      <c r="F16" s="975">
        <v>781407</v>
      </c>
    </row>
    <row r="17" spans="1:6" s="230" customFormat="1" ht="15.2" customHeight="1">
      <c r="A17" s="269" t="s">
        <v>907</v>
      </c>
      <c r="B17" s="267">
        <v>2</v>
      </c>
      <c r="C17" s="268">
        <v>1</v>
      </c>
      <c r="D17" s="268">
        <v>12</v>
      </c>
      <c r="E17" s="972">
        <f>SUM(B17,C17,D17)</f>
        <v>15</v>
      </c>
      <c r="F17" s="975">
        <v>708261</v>
      </c>
    </row>
    <row r="18" spans="1:6" s="230" customFormat="1" ht="15.2" customHeight="1">
      <c r="A18" s="269" t="s">
        <v>1205</v>
      </c>
      <c r="B18" s="267">
        <v>3</v>
      </c>
      <c r="C18" s="268">
        <v>0</v>
      </c>
      <c r="D18" s="268">
        <v>15</v>
      </c>
      <c r="E18" s="972">
        <f>SUM(B18,C18,D18)</f>
        <v>18</v>
      </c>
      <c r="F18" s="975">
        <v>681452</v>
      </c>
    </row>
    <row r="19" spans="1:6" s="230" customFormat="1" ht="15.2" customHeight="1">
      <c r="A19" s="269" t="s">
        <v>70</v>
      </c>
      <c r="B19" s="267">
        <v>5</v>
      </c>
      <c r="C19" s="268">
        <v>6</v>
      </c>
      <c r="D19" s="268">
        <v>36</v>
      </c>
      <c r="E19" s="972">
        <f>SUM(B19,C19,D19)</f>
        <v>47</v>
      </c>
      <c r="F19" s="975">
        <v>657040</v>
      </c>
    </row>
    <row r="20" spans="1:6" s="230" customFormat="1" ht="15.2" customHeight="1">
      <c r="A20" s="269" t="s">
        <v>1132</v>
      </c>
      <c r="B20" s="270">
        <v>2</v>
      </c>
      <c r="C20" s="268">
        <v>0</v>
      </c>
      <c r="D20" s="268">
        <v>8</v>
      </c>
      <c r="E20" s="972">
        <f>SUM(B20,C20,D20)</f>
        <v>10</v>
      </c>
      <c r="F20" s="975">
        <v>649106</v>
      </c>
    </row>
    <row r="21" spans="1:6" s="230" customFormat="1" ht="15.2" customHeight="1">
      <c r="A21" s="269" t="s">
        <v>1003</v>
      </c>
      <c r="B21" s="267">
        <v>1</v>
      </c>
      <c r="C21" s="268">
        <v>5</v>
      </c>
      <c r="D21" s="268">
        <v>33</v>
      </c>
      <c r="E21" s="972">
        <f>SUM(B21,C21,D21)</f>
        <v>39</v>
      </c>
      <c r="F21" s="975">
        <v>641931</v>
      </c>
    </row>
    <row r="22" spans="1:6" s="230" customFormat="1" ht="15.2" customHeight="1">
      <c r="A22" s="269" t="s">
        <v>1264</v>
      </c>
      <c r="B22" s="267">
        <v>2</v>
      </c>
      <c r="C22" s="268">
        <v>2</v>
      </c>
      <c r="D22" s="268">
        <v>13</v>
      </c>
      <c r="E22" s="972">
        <f>SUM(B22,C22,D22)</f>
        <v>17</v>
      </c>
      <c r="F22" s="975">
        <v>637853</v>
      </c>
    </row>
    <row r="23" spans="1:6" s="230" customFormat="1" ht="15.2" customHeight="1">
      <c r="A23" s="269" t="s">
        <v>1010</v>
      </c>
      <c r="B23" s="267">
        <v>3</v>
      </c>
      <c r="C23" s="268">
        <v>7</v>
      </c>
      <c r="D23" s="268">
        <v>22</v>
      </c>
      <c r="E23" s="972">
        <f>SUM(B23,C23,D23)</f>
        <v>32</v>
      </c>
      <c r="F23" s="975">
        <v>626234</v>
      </c>
    </row>
    <row r="24" spans="1:6" s="230" customFormat="1" ht="15.2" customHeight="1">
      <c r="A24" s="269" t="s">
        <v>112</v>
      </c>
      <c r="B24" s="267">
        <v>4</v>
      </c>
      <c r="C24" s="268">
        <v>20</v>
      </c>
      <c r="D24" s="268">
        <v>51</v>
      </c>
      <c r="E24" s="972">
        <f>SUM(B24,C24,D24)</f>
        <v>75</v>
      </c>
      <c r="F24" s="975">
        <v>608360</v>
      </c>
    </row>
    <row r="25" spans="1:6" s="230" customFormat="1" ht="15.2" customHeight="1">
      <c r="A25" s="269" t="s">
        <v>1212</v>
      </c>
      <c r="B25" s="267">
        <v>2</v>
      </c>
      <c r="C25" s="268">
        <v>3</v>
      </c>
      <c r="D25" s="268">
        <v>12</v>
      </c>
      <c r="E25" s="972">
        <f>SUM(B25,C25,D25)</f>
        <v>17</v>
      </c>
      <c r="F25" s="975">
        <v>608231</v>
      </c>
    </row>
    <row r="26" spans="1:6" s="230" customFormat="1" ht="15.2" customHeight="1">
      <c r="A26" s="269" t="s">
        <v>883</v>
      </c>
      <c r="B26" s="267">
        <v>0</v>
      </c>
      <c r="C26" s="268">
        <v>1</v>
      </c>
      <c r="D26" s="268">
        <v>8</v>
      </c>
      <c r="E26" s="972">
        <f>SUM(B26,C26,D26)</f>
        <v>9</v>
      </c>
      <c r="F26" s="975">
        <v>607542</v>
      </c>
    </row>
    <row r="27" spans="1:6" s="230" customFormat="1" ht="15.2" customHeight="1">
      <c r="A27" s="269" t="s">
        <v>905</v>
      </c>
      <c r="B27" s="267">
        <v>4</v>
      </c>
      <c r="C27" s="268">
        <v>4</v>
      </c>
      <c r="D27" s="268">
        <v>6</v>
      </c>
      <c r="E27" s="972">
        <f>SUM(B27,C27,D27)</f>
        <v>14</v>
      </c>
      <c r="F27" s="975">
        <v>553344</v>
      </c>
    </row>
    <row r="28" spans="1:6" s="230" customFormat="1" ht="15.2" customHeight="1">
      <c r="A28" s="269" t="s">
        <v>15</v>
      </c>
      <c r="B28" s="267">
        <v>8</v>
      </c>
      <c r="C28" s="268">
        <v>6</v>
      </c>
      <c r="D28" s="268">
        <v>29</v>
      </c>
      <c r="E28" s="972">
        <f>SUM(B28,C28,D28)</f>
        <v>43</v>
      </c>
      <c r="F28" s="975">
        <v>509043</v>
      </c>
    </row>
    <row r="29" spans="1:6" s="230" customFormat="1" ht="15.2" customHeight="1">
      <c r="A29" s="269" t="s">
        <v>150</v>
      </c>
      <c r="B29" s="270">
        <v>1</v>
      </c>
      <c r="C29" s="268">
        <v>6</v>
      </c>
      <c r="D29" s="268">
        <v>15</v>
      </c>
      <c r="E29" s="972">
        <f>SUM(B29,C29,D29)</f>
        <v>22</v>
      </c>
      <c r="F29" s="975">
        <v>488768</v>
      </c>
    </row>
    <row r="30" spans="1:6" s="230" customFormat="1" ht="15.2" customHeight="1">
      <c r="A30" s="269" t="s">
        <v>920</v>
      </c>
      <c r="B30" s="267">
        <v>2</v>
      </c>
      <c r="C30" s="268">
        <v>4</v>
      </c>
      <c r="D30" s="268">
        <v>11</v>
      </c>
      <c r="E30" s="972">
        <f>SUM(B30,C30,D30)</f>
        <v>17</v>
      </c>
      <c r="F30" s="975">
        <v>485896</v>
      </c>
    </row>
    <row r="31" spans="1:6" s="230" customFormat="1" ht="15.2" customHeight="1">
      <c r="A31" s="269" t="s">
        <v>24</v>
      </c>
      <c r="B31" s="267">
        <v>5</v>
      </c>
      <c r="C31" s="268">
        <v>3</v>
      </c>
      <c r="D31" s="268">
        <v>14</v>
      </c>
      <c r="E31" s="972">
        <f>SUM(B31,C31,D31)</f>
        <v>22</v>
      </c>
      <c r="F31" s="975">
        <v>457398</v>
      </c>
    </row>
    <row r="32" spans="1:6" s="230" customFormat="1" ht="15.2" customHeight="1">
      <c r="A32" s="269" t="s">
        <v>61</v>
      </c>
      <c r="B32" s="267">
        <v>7</v>
      </c>
      <c r="C32" s="268">
        <v>5</v>
      </c>
      <c r="D32" s="268">
        <v>18</v>
      </c>
      <c r="E32" s="972">
        <f>SUM(B32,C32,D32)</f>
        <v>30</v>
      </c>
      <c r="F32" s="975">
        <v>426324</v>
      </c>
    </row>
    <row r="33" spans="1:6" s="230" customFormat="1" ht="15.2" customHeight="1">
      <c r="A33" s="269" t="s">
        <v>1239</v>
      </c>
      <c r="B33" s="267">
        <v>4</v>
      </c>
      <c r="C33" s="268">
        <v>3</v>
      </c>
      <c r="D33" s="268">
        <v>31</v>
      </c>
      <c r="E33" s="972">
        <f>SUM(B33,C33,D33)</f>
        <v>38</v>
      </c>
      <c r="F33" s="975">
        <v>423030</v>
      </c>
    </row>
    <row r="34" spans="1:6" s="230" customFormat="1" ht="15.2" customHeight="1">
      <c r="A34" s="269" t="s">
        <v>940</v>
      </c>
      <c r="B34" s="267">
        <v>3</v>
      </c>
      <c r="C34" s="268">
        <v>0</v>
      </c>
      <c r="D34" s="268">
        <v>13</v>
      </c>
      <c r="E34" s="972">
        <f>SUM(B34,C34,D34)</f>
        <v>16</v>
      </c>
      <c r="F34" s="975">
        <v>411782</v>
      </c>
    </row>
    <row r="35" spans="1:6" s="230" customFormat="1" ht="15.2" customHeight="1">
      <c r="A35" s="269" t="s">
        <v>870</v>
      </c>
      <c r="B35" s="267">
        <v>4</v>
      </c>
      <c r="C35" s="268">
        <v>1</v>
      </c>
      <c r="D35" s="268">
        <v>7</v>
      </c>
      <c r="E35" s="972">
        <f>SUM(B35,C35,D35)</f>
        <v>12</v>
      </c>
      <c r="F35" s="975">
        <v>367680</v>
      </c>
    </row>
    <row r="36" spans="1:6" s="230" customFormat="1" ht="15.2" customHeight="1">
      <c r="A36" s="269" t="s">
        <v>997</v>
      </c>
      <c r="B36" s="267">
        <v>5</v>
      </c>
      <c r="C36" s="268">
        <v>3</v>
      </c>
      <c r="D36" s="268">
        <v>15</v>
      </c>
      <c r="E36" s="972">
        <f>SUM(B36,C36,D36)</f>
        <v>23</v>
      </c>
      <c r="F36" s="975">
        <v>344833</v>
      </c>
    </row>
    <row r="37" spans="1:6" s="230" customFormat="1" ht="15.2" customHeight="1">
      <c r="A37" s="269" t="s">
        <v>1174</v>
      </c>
      <c r="B37" s="267">
        <v>3</v>
      </c>
      <c r="C37" s="268">
        <v>1</v>
      </c>
      <c r="D37" s="268">
        <v>16</v>
      </c>
      <c r="E37" s="972">
        <f>SUM(B37,C37,D37)</f>
        <v>20</v>
      </c>
      <c r="F37" s="975">
        <v>336037</v>
      </c>
    </row>
    <row r="38" spans="1:6" s="230" customFormat="1" ht="15.2" customHeight="1">
      <c r="A38" s="271" t="s">
        <v>889</v>
      </c>
      <c r="B38" s="267">
        <v>0</v>
      </c>
      <c r="C38" s="268">
        <v>0</v>
      </c>
      <c r="D38" s="268">
        <v>5</v>
      </c>
      <c r="E38" s="972">
        <f>SUM(B38,C38,D38)</f>
        <v>5</v>
      </c>
      <c r="F38" s="975">
        <v>334702</v>
      </c>
    </row>
    <row r="39" spans="1:6" s="230" customFormat="1" ht="15.2" customHeight="1">
      <c r="A39" s="269" t="s">
        <v>43</v>
      </c>
      <c r="B39" s="267">
        <v>3</v>
      </c>
      <c r="C39" s="268">
        <v>1</v>
      </c>
      <c r="D39" s="268">
        <v>18</v>
      </c>
      <c r="E39" s="972">
        <f>SUM(B39,C39,D39)</f>
        <v>22</v>
      </c>
      <c r="F39" s="975">
        <v>322626</v>
      </c>
    </row>
    <row r="40" spans="1:6" s="230" customFormat="1" ht="15.2" customHeight="1">
      <c r="A40" s="271" t="s">
        <v>1255</v>
      </c>
      <c r="B40" s="267">
        <v>0</v>
      </c>
      <c r="C40" s="268">
        <v>1</v>
      </c>
      <c r="D40" s="268">
        <v>23</v>
      </c>
      <c r="E40" s="972">
        <f>SUM(B40,C40,D40)</f>
        <v>24</v>
      </c>
      <c r="F40" s="975">
        <v>309160</v>
      </c>
    </row>
    <row r="41" spans="1:6" s="230" customFormat="1" ht="15.2" customHeight="1">
      <c r="A41" s="269" t="s">
        <v>916</v>
      </c>
      <c r="B41" s="267">
        <v>1</v>
      </c>
      <c r="C41" s="268">
        <v>10</v>
      </c>
      <c r="D41" s="268">
        <v>25</v>
      </c>
      <c r="E41" s="972">
        <f>SUM(B41,C41,D41)</f>
        <v>36</v>
      </c>
      <c r="F41" s="975">
        <v>294507</v>
      </c>
    </row>
    <row r="42" spans="1:6" s="230" customFormat="1" ht="15.2" customHeight="1">
      <c r="A42" s="269" t="s">
        <v>988</v>
      </c>
      <c r="B42" s="267">
        <v>1</v>
      </c>
      <c r="C42" s="268">
        <v>0</v>
      </c>
      <c r="D42" s="268">
        <v>11</v>
      </c>
      <c r="E42" s="972">
        <f>SUM(B42,C42,D42)</f>
        <v>12</v>
      </c>
      <c r="F42" s="975">
        <v>287822</v>
      </c>
    </row>
    <row r="43" spans="1:6" s="230" customFormat="1" ht="15.2" customHeight="1">
      <c r="A43" s="269" t="s">
        <v>962</v>
      </c>
      <c r="B43" s="267">
        <v>1</v>
      </c>
      <c r="C43" s="268">
        <v>0</v>
      </c>
      <c r="D43" s="268">
        <v>13</v>
      </c>
      <c r="E43" s="972">
        <f>SUM(B43,C43,D43)</f>
        <v>14</v>
      </c>
      <c r="F43" s="975">
        <v>281856</v>
      </c>
    </row>
    <row r="44" spans="1:6" s="230" customFormat="1" ht="15.2" customHeight="1">
      <c r="A44" s="269" t="s">
        <v>1225</v>
      </c>
      <c r="B44" s="267">
        <v>0</v>
      </c>
      <c r="C44" s="268">
        <v>2</v>
      </c>
      <c r="D44" s="268">
        <v>19</v>
      </c>
      <c r="E44" s="972">
        <f>SUM(B44,C44,D44)</f>
        <v>21</v>
      </c>
      <c r="F44" s="975">
        <v>270163</v>
      </c>
    </row>
    <row r="45" spans="1:6" s="230" customFormat="1" ht="15.2" customHeight="1">
      <c r="A45" s="269" t="s">
        <v>894</v>
      </c>
      <c r="B45" s="267">
        <v>1</v>
      </c>
      <c r="C45" s="268">
        <v>8</v>
      </c>
      <c r="D45" s="268">
        <v>8</v>
      </c>
      <c r="E45" s="972">
        <f>SUM(B45,C45,D45)</f>
        <v>17</v>
      </c>
      <c r="F45" s="975">
        <v>241844</v>
      </c>
    </row>
    <row r="46" spans="1:6" s="230" customFormat="1" ht="15.2" customHeight="1">
      <c r="A46" s="269" t="s">
        <v>911</v>
      </c>
      <c r="B46" s="267">
        <v>4</v>
      </c>
      <c r="C46" s="268">
        <v>1</v>
      </c>
      <c r="D46" s="268">
        <v>13</v>
      </c>
      <c r="E46" s="972">
        <f>SUM(B46,C46,D46)</f>
        <v>18</v>
      </c>
      <c r="F46" s="975">
        <v>240291</v>
      </c>
    </row>
    <row r="47" spans="1:6" s="230" customFormat="1" ht="15.2" customHeight="1">
      <c r="A47" s="269" t="s">
        <v>931</v>
      </c>
      <c r="B47" s="267">
        <v>2</v>
      </c>
      <c r="C47" s="268">
        <v>3</v>
      </c>
      <c r="D47" s="268">
        <v>5</v>
      </c>
      <c r="E47" s="972">
        <f>SUM(B47,C47,D47)</f>
        <v>10</v>
      </c>
      <c r="F47" s="975">
        <v>193591</v>
      </c>
    </row>
    <row r="48" spans="1:6" s="230" customFormat="1" ht="15.2" customHeight="1">
      <c r="A48" s="271" t="s">
        <v>924</v>
      </c>
      <c r="B48" s="267">
        <v>0</v>
      </c>
      <c r="C48" s="268">
        <v>2</v>
      </c>
      <c r="D48" s="268">
        <v>6</v>
      </c>
      <c r="E48" s="972">
        <f>SUM(B48,C48,D48)</f>
        <v>8</v>
      </c>
      <c r="F48" s="975">
        <v>162304</v>
      </c>
    </row>
    <row r="49" spans="1:8" s="230" customFormat="1" ht="15.2" customHeight="1">
      <c r="A49" s="269" t="s">
        <v>1157</v>
      </c>
      <c r="B49" s="267">
        <v>0</v>
      </c>
      <c r="C49" s="268">
        <v>3</v>
      </c>
      <c r="D49" s="268">
        <v>26</v>
      </c>
      <c r="E49" s="972">
        <f>SUM(B49,C49,D49)</f>
        <v>29</v>
      </c>
      <c r="F49" s="975">
        <v>155988</v>
      </c>
    </row>
    <row r="50" spans="1:8" s="230" customFormat="1" ht="15.2" customHeight="1">
      <c r="A50" s="269" t="s">
        <v>1278</v>
      </c>
      <c r="B50" s="267">
        <v>1</v>
      </c>
      <c r="C50" s="268">
        <v>7</v>
      </c>
      <c r="D50" s="268">
        <v>14</v>
      </c>
      <c r="E50" s="972">
        <f>SUM(B50,C50,D50)</f>
        <v>22</v>
      </c>
      <c r="F50" s="975">
        <v>141553</v>
      </c>
    </row>
    <row r="51" spans="1:8" s="230" customFormat="1" ht="15.2" customHeight="1">
      <c r="A51" s="269" t="s">
        <v>980</v>
      </c>
      <c r="B51" s="267">
        <v>2</v>
      </c>
      <c r="C51" s="268">
        <v>3</v>
      </c>
      <c r="D51" s="268">
        <v>4</v>
      </c>
      <c r="E51" s="972">
        <f>SUM(B51,C51,D51)</f>
        <v>9</v>
      </c>
      <c r="F51" s="975">
        <v>86130</v>
      </c>
    </row>
    <row r="52" spans="1:8" s="230" customFormat="1" ht="15.2" customHeight="1">
      <c r="A52" s="272" t="s">
        <v>0</v>
      </c>
      <c r="B52" s="267">
        <v>2</v>
      </c>
      <c r="C52" s="268">
        <v>0</v>
      </c>
      <c r="D52" s="268">
        <v>31</v>
      </c>
      <c r="E52" s="972">
        <f>SUM(B52,C52,D52)</f>
        <v>33</v>
      </c>
      <c r="F52" s="975">
        <v>59527</v>
      </c>
    </row>
    <row r="53" spans="1:8" s="263" customFormat="1" ht="17.25">
      <c r="A53" s="970" t="s">
        <v>421</v>
      </c>
      <c r="B53" s="273">
        <f>SUM(B3:B52)</f>
        <v>132</v>
      </c>
      <c r="C53" s="273">
        <f>SUM(C3:C52)</f>
        <v>196</v>
      </c>
      <c r="D53" s="273">
        <f>SUM(D3:D52)</f>
        <v>905</v>
      </c>
      <c r="E53" s="973">
        <f>SUM(E3:E52)</f>
        <v>1233</v>
      </c>
      <c r="F53" s="976">
        <f>SUM(F3:F52)</f>
        <v>33668044</v>
      </c>
      <c r="H53" s="274"/>
    </row>
    <row r="54" spans="1:8" s="227" customFormat="1" ht="17.25">
      <c r="A54" s="225" t="s">
        <v>1574</v>
      </c>
      <c r="B54" s="226"/>
      <c r="C54" s="226"/>
      <c r="D54" s="226"/>
      <c r="E54" s="225"/>
    </row>
    <row r="55" spans="1:8" s="275" customFormat="1" ht="17.25">
      <c r="A55" s="883" t="s">
        <v>1578</v>
      </c>
      <c r="B55" s="883"/>
      <c r="C55" s="883"/>
      <c r="D55" s="883"/>
      <c r="E55" s="883"/>
      <c r="F55" s="883"/>
    </row>
    <row r="56" spans="1:8" s="275" customFormat="1" ht="17.25">
      <c r="A56" s="276" t="s">
        <v>1579</v>
      </c>
      <c r="B56" s="883"/>
      <c r="C56" s="883"/>
      <c r="D56" s="883"/>
      <c r="E56" s="883"/>
      <c r="F56" s="883"/>
    </row>
    <row r="57" spans="1:8" s="275" customFormat="1" ht="17.25">
      <c r="A57" s="276" t="s">
        <v>1580</v>
      </c>
      <c r="B57" s="883"/>
      <c r="C57" s="883"/>
      <c r="D57" s="883"/>
      <c r="E57" s="883"/>
      <c r="F57" s="883"/>
    </row>
    <row r="58" spans="1:8" s="275" customFormat="1" ht="17.25">
      <c r="A58" s="276" t="s">
        <v>1581</v>
      </c>
      <c r="B58" s="883"/>
      <c r="C58" s="883"/>
      <c r="D58" s="883"/>
      <c r="E58" s="883"/>
      <c r="F58" s="883"/>
    </row>
    <row r="59" spans="1:8" s="218" customFormat="1" ht="18.75"/>
    <row r="60" spans="1:8" ht="12.95" customHeight="1"/>
    <row r="61" spans="1:8" ht="12.95" customHeight="1"/>
    <row r="62" spans="1:8" ht="12.95" customHeight="1"/>
    <row r="63" spans="1:8" ht="12.95" customHeight="1"/>
    <row r="64" spans="1:8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</sheetData>
  <phoneticPr fontId="129" type="noConversion"/>
  <printOptions horizontalCentered="1"/>
  <pageMargins left="0.70866141732283472" right="0.74803149606299213" top="0.59055118110236227" bottom="0.39370078740157483" header="0.51181102362204722" footer="0.23622047244094491"/>
  <pageSetup paperSize="9" scale="86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21">
    <tabColor rgb="FFFFFF00"/>
  </sheetPr>
  <dimension ref="A1:C19"/>
  <sheetViews>
    <sheetView showGridLines="0" zoomScale="110" zoomScaleNormal="110" workbookViewId="0">
      <selection activeCell="B17" sqref="B17"/>
    </sheetView>
  </sheetViews>
  <sheetFormatPr defaultRowHeight="21"/>
  <cols>
    <col min="1" max="1" width="33" style="278" customWidth="1"/>
    <col min="2" max="2" width="71.7109375" style="278" customWidth="1"/>
    <col min="3" max="3" width="11.140625" style="278" customWidth="1"/>
    <col min="4" max="16384" width="9.140625" style="278"/>
  </cols>
  <sheetData>
    <row r="1" spans="1:3">
      <c r="A1" s="977" t="s">
        <v>1582</v>
      </c>
      <c r="B1" s="977"/>
      <c r="C1" s="977"/>
    </row>
    <row r="2" spans="1:3" s="279" customFormat="1" ht="18.75">
      <c r="A2" s="979" t="s">
        <v>1583</v>
      </c>
      <c r="B2" s="979" t="s">
        <v>419</v>
      </c>
      <c r="C2" s="980" t="s">
        <v>1584</v>
      </c>
    </row>
    <row r="3" spans="1:3" s="283" customFormat="1" ht="24.95" customHeight="1">
      <c r="A3" s="280" t="s">
        <v>1585</v>
      </c>
      <c r="B3" s="281" t="s">
        <v>1586</v>
      </c>
      <c r="C3" s="282">
        <v>430</v>
      </c>
    </row>
    <row r="4" spans="1:3" s="283" customFormat="1" ht="24.95" customHeight="1">
      <c r="A4" s="280" t="s">
        <v>1587</v>
      </c>
      <c r="B4" s="281" t="s">
        <v>1588</v>
      </c>
      <c r="C4" s="282">
        <v>412</v>
      </c>
    </row>
    <row r="5" spans="1:3" s="283" customFormat="1" ht="24.95" customHeight="1">
      <c r="A5" s="280" t="s">
        <v>1589</v>
      </c>
      <c r="B5" s="281" t="s">
        <v>1590</v>
      </c>
      <c r="C5" s="282">
        <v>402</v>
      </c>
    </row>
    <row r="6" spans="1:3" s="283" customFormat="1" ht="24.95" customHeight="1">
      <c r="A6" s="280" t="s">
        <v>1591</v>
      </c>
      <c r="B6" s="284" t="s">
        <v>1592</v>
      </c>
      <c r="C6" s="285">
        <v>226</v>
      </c>
    </row>
    <row r="7" spans="1:3" s="283" customFormat="1" ht="24.95" customHeight="1">
      <c r="A7" s="280" t="s">
        <v>1593</v>
      </c>
      <c r="B7" s="286" t="s">
        <v>1594</v>
      </c>
      <c r="C7" s="285">
        <v>132</v>
      </c>
    </row>
    <row r="8" spans="1:3" s="283" customFormat="1" ht="24.95" customHeight="1">
      <c r="A8" s="280" t="s">
        <v>1595</v>
      </c>
      <c r="B8" s="287" t="s">
        <v>395</v>
      </c>
      <c r="C8" s="282">
        <v>100</v>
      </c>
    </row>
    <row r="9" spans="1:3" s="283" customFormat="1" ht="24.95" customHeight="1">
      <c r="A9" s="280" t="s">
        <v>1596</v>
      </c>
      <c r="B9" s="281" t="s">
        <v>1597</v>
      </c>
      <c r="C9" s="282">
        <v>76</v>
      </c>
    </row>
    <row r="10" spans="1:3" s="283" customFormat="1" ht="24.95" customHeight="1">
      <c r="A10" s="280" t="s">
        <v>1598</v>
      </c>
      <c r="B10" s="281" t="s">
        <v>1599</v>
      </c>
      <c r="C10" s="282">
        <v>60</v>
      </c>
    </row>
    <row r="11" spans="1:3" s="289" customFormat="1" ht="18.75">
      <c r="A11" s="978" t="s">
        <v>1600</v>
      </c>
      <c r="B11" s="978"/>
      <c r="C11" s="288">
        <f>SUM(C3:C10)</f>
        <v>1838</v>
      </c>
    </row>
    <row r="12" spans="1:3" ht="24" customHeight="1">
      <c r="A12" s="290" t="s">
        <v>1601</v>
      </c>
      <c r="B12" s="291"/>
      <c r="C12" s="292"/>
    </row>
    <row r="13" spans="1:3" s="294" customFormat="1" ht="19.5" customHeight="1">
      <c r="A13" s="290" t="s">
        <v>2118</v>
      </c>
      <c r="B13" s="293"/>
      <c r="C13" s="293"/>
    </row>
    <row r="14" spans="1:3">
      <c r="A14" s="295" t="s">
        <v>1602</v>
      </c>
    </row>
    <row r="15" spans="1:3">
      <c r="A15" s="295" t="s">
        <v>1603</v>
      </c>
    </row>
    <row r="16" spans="1:3">
      <c r="A16" s="295" t="s">
        <v>1604</v>
      </c>
    </row>
    <row r="17" spans="1:1">
      <c r="A17" s="295" t="s">
        <v>1605</v>
      </c>
    </row>
    <row r="18" spans="1:1">
      <c r="A18" s="295" t="s">
        <v>1606</v>
      </c>
    </row>
    <row r="19" spans="1:1">
      <c r="A19" s="295" t="s">
        <v>1607</v>
      </c>
    </row>
  </sheetData>
  <phoneticPr fontId="129" type="noConversion"/>
  <printOptions horizontalCentered="1"/>
  <pageMargins left="0.33" right="0.23" top="0.98425196850393704" bottom="0.98425196850393704" header="0.51181102362204722" footer="0.51181102362204722"/>
  <pageSetup paperSize="9" scale="90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Y17"/>
  <sheetViews>
    <sheetView showGridLines="0" zoomScale="90" zoomScaleNormal="90" workbookViewId="0">
      <selection activeCell="L8" sqref="L8"/>
    </sheetView>
  </sheetViews>
  <sheetFormatPr defaultColWidth="11" defaultRowHeight="15.75"/>
  <cols>
    <col min="1" max="1" width="19.5703125" style="305" customWidth="1"/>
    <col min="2" max="7" width="6.28515625" style="305" customWidth="1"/>
    <col min="8" max="10" width="7.5703125" style="305" customWidth="1"/>
    <col min="11" max="13" width="8.85546875" style="305" customWidth="1"/>
    <col min="14" max="16" width="6.28515625" style="305" customWidth="1"/>
    <col min="17" max="19" width="7.7109375" style="305" customWidth="1"/>
    <col min="20" max="25" width="6.28515625" style="305" customWidth="1"/>
    <col min="26" max="16384" width="11" style="305"/>
  </cols>
  <sheetData>
    <row r="1" spans="1:25" s="296" customFormat="1" ht="21">
      <c r="A1" s="981" t="s">
        <v>1608</v>
      </c>
      <c r="B1" s="981"/>
      <c r="C1" s="981"/>
      <c r="D1" s="981"/>
      <c r="E1" s="981"/>
      <c r="F1" s="981"/>
      <c r="G1" s="981"/>
      <c r="H1" s="981"/>
      <c r="I1" s="981"/>
      <c r="J1" s="981"/>
      <c r="K1" s="981"/>
      <c r="L1" s="981"/>
      <c r="M1" s="981"/>
      <c r="N1" s="981"/>
      <c r="O1" s="981"/>
      <c r="P1" s="981"/>
      <c r="Q1" s="981"/>
      <c r="R1" s="981"/>
      <c r="S1" s="981"/>
      <c r="T1" s="981"/>
      <c r="U1" s="981"/>
      <c r="V1" s="981"/>
      <c r="W1" s="981"/>
      <c r="X1" s="981"/>
      <c r="Y1" s="981"/>
    </row>
    <row r="2" spans="1:25" s="297" customFormat="1" ht="27" customHeight="1">
      <c r="A2" s="982" t="s">
        <v>1609</v>
      </c>
      <c r="B2" s="983" t="s">
        <v>1610</v>
      </c>
      <c r="C2" s="984"/>
      <c r="D2" s="984"/>
      <c r="E2" s="984"/>
      <c r="F2" s="984"/>
      <c r="G2" s="984"/>
      <c r="H2" s="984"/>
      <c r="I2" s="984"/>
      <c r="J2" s="984"/>
      <c r="K2" s="984"/>
      <c r="L2" s="984"/>
      <c r="M2" s="984"/>
      <c r="N2" s="984"/>
      <c r="O2" s="984"/>
      <c r="P2" s="984"/>
      <c r="Q2" s="984"/>
      <c r="R2" s="984"/>
      <c r="S2" s="984"/>
      <c r="T2" s="984"/>
      <c r="U2" s="984"/>
      <c r="V2" s="984"/>
      <c r="W2" s="984"/>
      <c r="X2" s="984"/>
      <c r="Y2" s="985"/>
    </row>
    <row r="3" spans="1:25" s="297" customFormat="1" ht="23.25">
      <c r="A3" s="986"/>
      <c r="B3" s="987" t="s">
        <v>283</v>
      </c>
      <c r="C3" s="988"/>
      <c r="D3" s="989"/>
      <c r="E3" s="987" t="s">
        <v>1611</v>
      </c>
      <c r="F3" s="988"/>
      <c r="G3" s="989"/>
      <c r="H3" s="990" t="s">
        <v>1628</v>
      </c>
      <c r="I3" s="991"/>
      <c r="J3" s="992"/>
      <c r="K3" s="990" t="s">
        <v>277</v>
      </c>
      <c r="L3" s="991"/>
      <c r="M3" s="992"/>
      <c r="N3" s="987" t="s">
        <v>1612</v>
      </c>
      <c r="O3" s="988"/>
      <c r="P3" s="989"/>
      <c r="Q3" s="990" t="s">
        <v>1629</v>
      </c>
      <c r="R3" s="993"/>
      <c r="S3" s="994"/>
      <c r="T3" s="987" t="s">
        <v>1613</v>
      </c>
      <c r="U3" s="995"/>
      <c r="V3" s="996"/>
      <c r="W3" s="987" t="s">
        <v>1614</v>
      </c>
      <c r="X3" s="988"/>
      <c r="Y3" s="989"/>
    </row>
    <row r="4" spans="1:25" s="297" customFormat="1" ht="23.25" customHeight="1">
      <c r="A4" s="997"/>
      <c r="B4" s="298" t="s">
        <v>421</v>
      </c>
      <c r="C4" s="298" t="s">
        <v>1615</v>
      </c>
      <c r="D4" s="298" t="s">
        <v>1616</v>
      </c>
      <c r="E4" s="298" t="s">
        <v>421</v>
      </c>
      <c r="F4" s="298" t="s">
        <v>1615</v>
      </c>
      <c r="G4" s="298" t="s">
        <v>1616</v>
      </c>
      <c r="H4" s="298" t="s">
        <v>421</v>
      </c>
      <c r="I4" s="298" t="s">
        <v>1615</v>
      </c>
      <c r="J4" s="298" t="s">
        <v>1616</v>
      </c>
      <c r="K4" s="298" t="s">
        <v>421</v>
      </c>
      <c r="L4" s="298" t="s">
        <v>1615</v>
      </c>
      <c r="M4" s="298" t="s">
        <v>1616</v>
      </c>
      <c r="N4" s="298" t="s">
        <v>421</v>
      </c>
      <c r="O4" s="298" t="s">
        <v>1615</v>
      </c>
      <c r="P4" s="298" t="s">
        <v>1616</v>
      </c>
      <c r="Q4" s="298" t="s">
        <v>421</v>
      </c>
      <c r="R4" s="298" t="s">
        <v>1615</v>
      </c>
      <c r="S4" s="298" t="s">
        <v>1616</v>
      </c>
      <c r="T4" s="298" t="s">
        <v>421</v>
      </c>
      <c r="U4" s="298" t="s">
        <v>1615</v>
      </c>
      <c r="V4" s="298" t="s">
        <v>1616</v>
      </c>
      <c r="W4" s="298" t="s">
        <v>421</v>
      </c>
      <c r="X4" s="298" t="s">
        <v>1615</v>
      </c>
      <c r="Y4" s="298" t="s">
        <v>1616</v>
      </c>
    </row>
    <row r="5" spans="1:25" s="302" customFormat="1" ht="27" customHeight="1">
      <c r="A5" s="299" t="s">
        <v>1617</v>
      </c>
      <c r="B5" s="300">
        <f>SUM(C5:D5)</f>
        <v>122</v>
      </c>
      <c r="C5" s="301">
        <v>98</v>
      </c>
      <c r="D5" s="301">
        <v>24</v>
      </c>
      <c r="E5" s="300">
        <f>SUM(F5:G5)</f>
        <v>138</v>
      </c>
      <c r="F5" s="301">
        <v>114</v>
      </c>
      <c r="G5" s="301">
        <v>24</v>
      </c>
      <c r="H5" s="300">
        <f>SUM(I5:J5)</f>
        <v>80</v>
      </c>
      <c r="I5" s="301">
        <v>68</v>
      </c>
      <c r="J5" s="301">
        <v>12</v>
      </c>
      <c r="K5" s="998">
        <f>SUM(L5:M12)</f>
        <v>100</v>
      </c>
      <c r="L5" s="999">
        <v>88</v>
      </c>
      <c r="M5" s="999">
        <v>12</v>
      </c>
      <c r="N5" s="300">
        <f t="shared" ref="N5:N12" si="0">SUM(O5:P5)</f>
        <v>54</v>
      </c>
      <c r="O5" s="301">
        <v>42</v>
      </c>
      <c r="P5" s="884">
        <v>12</v>
      </c>
      <c r="Q5" s="998">
        <f>SUM(R5:S12)</f>
        <v>60</v>
      </c>
      <c r="R5" s="999">
        <v>56</v>
      </c>
      <c r="S5" s="999">
        <v>4</v>
      </c>
      <c r="T5" s="998">
        <f>SUM(U5:V12)</f>
        <v>132</v>
      </c>
      <c r="U5" s="301">
        <v>46</v>
      </c>
      <c r="V5" s="999">
        <v>12</v>
      </c>
      <c r="W5" s="998">
        <f>SUM(X5:Y12)</f>
        <v>226</v>
      </c>
      <c r="X5" s="999">
        <v>186</v>
      </c>
      <c r="Y5" s="999">
        <v>40</v>
      </c>
    </row>
    <row r="6" spans="1:25" s="302" customFormat="1" ht="27" customHeight="1">
      <c r="A6" s="299" t="s">
        <v>1618</v>
      </c>
      <c r="B6" s="885">
        <f>SUM(C6:D6)</f>
        <v>112</v>
      </c>
      <c r="C6" s="301">
        <v>88</v>
      </c>
      <c r="D6" s="301">
        <v>24</v>
      </c>
      <c r="E6" s="885">
        <f>SUM(F6:G6)</f>
        <v>69</v>
      </c>
      <c r="F6" s="301">
        <v>69</v>
      </c>
      <c r="G6" s="301" t="s">
        <v>428</v>
      </c>
      <c r="H6" s="885">
        <f>SUM(I6:J6)</f>
        <v>80</v>
      </c>
      <c r="I6" s="301">
        <v>68</v>
      </c>
      <c r="J6" s="301">
        <v>12</v>
      </c>
      <c r="K6" s="1000"/>
      <c r="L6" s="1001"/>
      <c r="M6" s="1001"/>
      <c r="N6" s="885">
        <f t="shared" si="0"/>
        <v>6</v>
      </c>
      <c r="O6" s="301">
        <v>6</v>
      </c>
      <c r="P6" s="884" t="s">
        <v>428</v>
      </c>
      <c r="Q6" s="1000"/>
      <c r="R6" s="1001"/>
      <c r="S6" s="1001"/>
      <c r="T6" s="1000"/>
      <c r="U6" s="301">
        <v>20</v>
      </c>
      <c r="V6" s="1001"/>
      <c r="W6" s="1000"/>
      <c r="X6" s="1001"/>
      <c r="Y6" s="1001"/>
    </row>
    <row r="7" spans="1:25" s="302" customFormat="1" ht="27" customHeight="1">
      <c r="A7" s="299" t="s">
        <v>1619</v>
      </c>
      <c r="B7" s="885">
        <f>SUM(C7:D7)</f>
        <v>62</v>
      </c>
      <c r="C7" s="301">
        <v>50</v>
      </c>
      <c r="D7" s="301">
        <v>12</v>
      </c>
      <c r="E7" s="885">
        <f>SUM(F7:G7)</f>
        <v>60</v>
      </c>
      <c r="F7" s="301">
        <v>60</v>
      </c>
      <c r="G7" s="301" t="s">
        <v>428</v>
      </c>
      <c r="H7" s="885">
        <f>SUM(I7:J7)</f>
        <v>72</v>
      </c>
      <c r="I7" s="301">
        <v>60</v>
      </c>
      <c r="J7" s="301">
        <v>12</v>
      </c>
      <c r="K7" s="1000"/>
      <c r="L7" s="1001"/>
      <c r="M7" s="1001"/>
      <c r="N7" s="885">
        <f t="shared" si="0"/>
        <v>0</v>
      </c>
      <c r="O7" s="301" t="s">
        <v>428</v>
      </c>
      <c r="P7" s="884" t="s">
        <v>428</v>
      </c>
      <c r="Q7" s="1000"/>
      <c r="R7" s="1001"/>
      <c r="S7" s="1001"/>
      <c r="T7" s="1000"/>
      <c r="U7" s="301" t="s">
        <v>428</v>
      </c>
      <c r="V7" s="1001"/>
      <c r="W7" s="1000"/>
      <c r="X7" s="1001"/>
      <c r="Y7" s="1001"/>
    </row>
    <row r="8" spans="1:25" ht="27" customHeight="1">
      <c r="A8" s="303" t="s">
        <v>1620</v>
      </c>
      <c r="B8" s="1000">
        <f>SUM(C8:D9)</f>
        <v>12</v>
      </c>
      <c r="C8" s="1001" t="s">
        <v>428</v>
      </c>
      <c r="D8" s="1001">
        <v>12</v>
      </c>
      <c r="E8" s="1000">
        <f>SUM(F8:G9)</f>
        <v>25</v>
      </c>
      <c r="F8" s="1001">
        <v>25</v>
      </c>
      <c r="G8" s="1001" t="s">
        <v>428</v>
      </c>
      <c r="H8" s="304" t="s">
        <v>2119</v>
      </c>
      <c r="I8" s="301" t="s">
        <v>2119</v>
      </c>
      <c r="J8" s="301" t="s">
        <v>2119</v>
      </c>
      <c r="K8" s="1000"/>
      <c r="L8" s="1001"/>
      <c r="M8" s="1001"/>
      <c r="N8" s="885">
        <f t="shared" si="0"/>
        <v>0</v>
      </c>
      <c r="O8" s="301" t="s">
        <v>428</v>
      </c>
      <c r="P8" s="884" t="s">
        <v>428</v>
      </c>
      <c r="Q8" s="1000"/>
      <c r="R8" s="1001"/>
      <c r="S8" s="1001"/>
      <c r="T8" s="1000"/>
      <c r="U8" s="301" t="s">
        <v>428</v>
      </c>
      <c r="V8" s="1001"/>
      <c r="W8" s="1000"/>
      <c r="X8" s="1001"/>
      <c r="Y8" s="1001"/>
    </row>
    <row r="9" spans="1:25" ht="27" customHeight="1">
      <c r="A9" s="306" t="s">
        <v>1621</v>
      </c>
      <c r="B9" s="1000"/>
      <c r="C9" s="1001"/>
      <c r="D9" s="1001"/>
      <c r="E9" s="1000"/>
      <c r="F9" s="1001"/>
      <c r="G9" s="1001"/>
      <c r="H9" s="307" t="s">
        <v>2119</v>
      </c>
      <c r="I9" s="308" t="s">
        <v>2119</v>
      </c>
      <c r="J9" s="308" t="s">
        <v>2119</v>
      </c>
      <c r="K9" s="1000"/>
      <c r="L9" s="1001"/>
      <c r="M9" s="1001"/>
      <c r="N9" s="885">
        <f t="shared" si="0"/>
        <v>0</v>
      </c>
      <c r="O9" s="308" t="s">
        <v>428</v>
      </c>
      <c r="P9" s="884" t="s">
        <v>428</v>
      </c>
      <c r="Q9" s="1000"/>
      <c r="R9" s="1001"/>
      <c r="S9" s="1001"/>
      <c r="T9" s="1000"/>
      <c r="U9" s="308" t="s">
        <v>428</v>
      </c>
      <c r="V9" s="1001"/>
      <c r="W9" s="1000"/>
      <c r="X9" s="1001"/>
      <c r="Y9" s="1001"/>
    </row>
    <row r="10" spans="1:25" ht="27" customHeight="1">
      <c r="A10" s="306" t="s">
        <v>1622</v>
      </c>
      <c r="B10" s="885">
        <f>SUM(C10:D10)</f>
        <v>67</v>
      </c>
      <c r="C10" s="884">
        <v>55</v>
      </c>
      <c r="D10" s="301">
        <v>12</v>
      </c>
      <c r="E10" s="885">
        <f>SUM(F10:G10)</f>
        <v>72</v>
      </c>
      <c r="F10" s="301">
        <v>60</v>
      </c>
      <c r="G10" s="301">
        <v>12</v>
      </c>
      <c r="H10" s="885">
        <f>SUM(I10:J10)</f>
        <v>72</v>
      </c>
      <c r="I10" s="301">
        <v>60</v>
      </c>
      <c r="J10" s="301">
        <v>12</v>
      </c>
      <c r="K10" s="1000"/>
      <c r="L10" s="1001"/>
      <c r="M10" s="1001"/>
      <c r="N10" s="885">
        <f t="shared" si="0"/>
        <v>8</v>
      </c>
      <c r="O10" s="301">
        <v>8</v>
      </c>
      <c r="P10" s="884" t="s">
        <v>428</v>
      </c>
      <c r="Q10" s="1000"/>
      <c r="R10" s="1001"/>
      <c r="S10" s="1001"/>
      <c r="T10" s="1000"/>
      <c r="U10" s="301">
        <v>30</v>
      </c>
      <c r="V10" s="1001"/>
      <c r="W10" s="1000"/>
      <c r="X10" s="1001"/>
      <c r="Y10" s="1001"/>
    </row>
    <row r="11" spans="1:25" ht="27" customHeight="1">
      <c r="A11" s="306" t="s">
        <v>1623</v>
      </c>
      <c r="B11" s="885">
        <f>SUM(C11:D11)</f>
        <v>37</v>
      </c>
      <c r="C11" s="884">
        <v>37</v>
      </c>
      <c r="D11" s="301" t="s">
        <v>428</v>
      </c>
      <c r="E11" s="885">
        <f>SUM(F11:G11)</f>
        <v>66</v>
      </c>
      <c r="F11" s="884">
        <v>66</v>
      </c>
      <c r="G11" s="308" t="s">
        <v>428</v>
      </c>
      <c r="H11" s="885">
        <f>SUM(I11:J11)</f>
        <v>78</v>
      </c>
      <c r="I11" s="884">
        <v>78</v>
      </c>
      <c r="J11" s="884" t="s">
        <v>428</v>
      </c>
      <c r="K11" s="1000"/>
      <c r="L11" s="1001"/>
      <c r="M11" s="1001"/>
      <c r="N11" s="885">
        <f>SUM(O11:P11)</f>
        <v>8</v>
      </c>
      <c r="O11" s="301">
        <v>8</v>
      </c>
      <c r="P11" s="884" t="s">
        <v>428</v>
      </c>
      <c r="Q11" s="1000"/>
      <c r="R11" s="1001"/>
      <c r="S11" s="1001"/>
      <c r="T11" s="1000"/>
      <c r="U11" s="301">
        <v>24</v>
      </c>
      <c r="V11" s="1001"/>
      <c r="W11" s="1000"/>
      <c r="X11" s="1001"/>
      <c r="Y11" s="1001"/>
    </row>
    <row r="12" spans="1:25" ht="27" customHeight="1">
      <c r="A12" s="306" t="s">
        <v>1624</v>
      </c>
      <c r="B12" s="885">
        <f>SUM(C12:D12)</f>
        <v>0</v>
      </c>
      <c r="C12" s="884" t="s">
        <v>428</v>
      </c>
      <c r="D12" s="301" t="s">
        <v>428</v>
      </c>
      <c r="E12" s="885">
        <f>SUM(F12:G12)</f>
        <v>0</v>
      </c>
      <c r="F12" s="884" t="s">
        <v>428</v>
      </c>
      <c r="G12" s="308" t="s">
        <v>428</v>
      </c>
      <c r="H12" s="885">
        <f>SUM(I12:J12)</f>
        <v>20</v>
      </c>
      <c r="I12" s="884">
        <v>20</v>
      </c>
      <c r="J12" s="884" t="s">
        <v>428</v>
      </c>
      <c r="K12" s="885">
        <f>SUM(L12:M12)</f>
        <v>0</v>
      </c>
      <c r="L12" s="301" t="s">
        <v>428</v>
      </c>
      <c r="M12" s="884" t="s">
        <v>428</v>
      </c>
      <c r="N12" s="885">
        <f t="shared" si="0"/>
        <v>0</v>
      </c>
      <c r="O12" s="301" t="s">
        <v>428</v>
      </c>
      <c r="P12" s="884" t="s">
        <v>428</v>
      </c>
      <c r="Q12" s="885">
        <f>SUM(R12:S12)</f>
        <v>0</v>
      </c>
      <c r="R12" s="301" t="s">
        <v>428</v>
      </c>
      <c r="S12" s="884" t="s">
        <v>428</v>
      </c>
      <c r="T12" s="885">
        <f>SUM(U12:V12)</f>
        <v>0</v>
      </c>
      <c r="U12" s="301" t="s">
        <v>428</v>
      </c>
      <c r="V12" s="884" t="s">
        <v>428</v>
      </c>
      <c r="W12" s="885">
        <f>SUM(X12:Y12)</f>
        <v>0</v>
      </c>
      <c r="X12" s="301" t="s">
        <v>428</v>
      </c>
      <c r="Y12" s="884" t="s">
        <v>428</v>
      </c>
    </row>
    <row r="13" spans="1:25" s="311" customFormat="1" ht="18.75">
      <c r="A13" s="298" t="s">
        <v>421</v>
      </c>
      <c r="B13" s="309">
        <f t="shared" ref="B13:S13" si="1">SUM(B5:B12)</f>
        <v>412</v>
      </c>
      <c r="C13" s="309">
        <f t="shared" si="1"/>
        <v>328</v>
      </c>
      <c r="D13" s="309">
        <f t="shared" si="1"/>
        <v>84</v>
      </c>
      <c r="E13" s="309">
        <f t="shared" si="1"/>
        <v>430</v>
      </c>
      <c r="F13" s="309">
        <f t="shared" si="1"/>
        <v>394</v>
      </c>
      <c r="G13" s="309">
        <f t="shared" si="1"/>
        <v>36</v>
      </c>
      <c r="H13" s="309">
        <f t="shared" si="1"/>
        <v>402</v>
      </c>
      <c r="I13" s="309">
        <f t="shared" si="1"/>
        <v>354</v>
      </c>
      <c r="J13" s="309">
        <f t="shared" si="1"/>
        <v>48</v>
      </c>
      <c r="K13" s="309">
        <f t="shared" si="1"/>
        <v>100</v>
      </c>
      <c r="L13" s="309">
        <f t="shared" si="1"/>
        <v>88</v>
      </c>
      <c r="M13" s="309">
        <f t="shared" si="1"/>
        <v>12</v>
      </c>
      <c r="N13" s="309">
        <f t="shared" si="1"/>
        <v>76</v>
      </c>
      <c r="O13" s="309">
        <f t="shared" si="1"/>
        <v>64</v>
      </c>
      <c r="P13" s="309">
        <f t="shared" si="1"/>
        <v>12</v>
      </c>
      <c r="Q13" s="309">
        <f t="shared" si="1"/>
        <v>60</v>
      </c>
      <c r="R13" s="309">
        <f t="shared" si="1"/>
        <v>56</v>
      </c>
      <c r="S13" s="309">
        <f t="shared" si="1"/>
        <v>4</v>
      </c>
      <c r="T13" s="309">
        <f>SUM(U13:V13)</f>
        <v>132</v>
      </c>
      <c r="U13" s="309">
        <f>SUM(U5:U12)</f>
        <v>120</v>
      </c>
      <c r="V13" s="309">
        <f>SUM(V5:V12)</f>
        <v>12</v>
      </c>
      <c r="W13" s="309">
        <f>SUM(X13:Y13)</f>
        <v>226</v>
      </c>
      <c r="X13" s="310">
        <f>SUM(X5:X12)</f>
        <v>186</v>
      </c>
      <c r="Y13" s="309">
        <f>SUM(Y5:Y12)</f>
        <v>40</v>
      </c>
    </row>
    <row r="14" spans="1:25" s="315" customFormat="1" ht="18.95" customHeight="1">
      <c r="A14" s="312" t="s">
        <v>1625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13" t="s">
        <v>361</v>
      </c>
      <c r="L14" s="313"/>
      <c r="M14" s="313"/>
      <c r="N14" s="313"/>
      <c r="O14" s="313"/>
      <c r="P14" s="314"/>
      <c r="Q14" s="313"/>
      <c r="R14" s="313"/>
      <c r="S14" s="314"/>
      <c r="T14" s="313"/>
      <c r="U14" s="314"/>
      <c r="V14" s="313"/>
      <c r="W14" s="313"/>
      <c r="X14" s="313"/>
      <c r="Y14" s="313"/>
    </row>
    <row r="15" spans="1:25" s="604" customFormat="1" ht="18.95" customHeight="1">
      <c r="A15" s="836" t="s">
        <v>1626</v>
      </c>
      <c r="B15" s="837"/>
      <c r="C15" s="837"/>
      <c r="D15" s="837"/>
      <c r="E15" s="837"/>
      <c r="F15" s="837"/>
      <c r="G15" s="837"/>
      <c r="H15" s="837"/>
      <c r="I15" s="837"/>
      <c r="J15" s="837"/>
      <c r="K15" s="837"/>
      <c r="L15" s="837"/>
      <c r="M15" s="837"/>
      <c r="N15" s="837"/>
      <c r="O15" s="604" t="s">
        <v>1627</v>
      </c>
    </row>
    <row r="16" spans="1:25" s="604" customFormat="1" ht="18.95" customHeight="1">
      <c r="A16" s="838" t="s">
        <v>2120</v>
      </c>
      <c r="B16" s="837"/>
      <c r="C16" s="837"/>
      <c r="D16" s="837"/>
      <c r="E16" s="837"/>
      <c r="F16" s="837"/>
      <c r="G16" s="837"/>
      <c r="H16" s="837"/>
      <c r="I16" s="837"/>
      <c r="J16" s="837"/>
      <c r="K16" s="837"/>
      <c r="L16" s="837"/>
      <c r="M16" s="837"/>
      <c r="N16" s="837"/>
    </row>
    <row r="17" spans="1:14" s="604" customFormat="1" ht="18.95" customHeight="1">
      <c r="A17" s="838" t="s">
        <v>2121</v>
      </c>
      <c r="B17" s="837"/>
      <c r="C17" s="837"/>
      <c r="D17" s="837"/>
      <c r="E17" s="837"/>
      <c r="F17" s="837"/>
      <c r="G17" s="837"/>
      <c r="H17" s="837"/>
      <c r="I17" s="837"/>
      <c r="J17" s="837"/>
      <c r="K17" s="837"/>
      <c r="L17" s="837"/>
      <c r="M17" s="837"/>
      <c r="N17" s="837"/>
    </row>
  </sheetData>
  <phoneticPr fontId="129" type="noConversion"/>
  <printOptions horizontalCentered="1"/>
  <pageMargins left="0.8" right="0.8" top="1" bottom="1" header="0.5" footer="0.5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C00000"/>
  </sheetPr>
  <dimension ref="A1:I15"/>
  <sheetViews>
    <sheetView showGridLines="0" workbookViewId="0">
      <selection activeCell="E12" sqref="E12"/>
    </sheetView>
  </sheetViews>
  <sheetFormatPr defaultRowHeight="18.75"/>
  <cols>
    <col min="1" max="1" width="40.140625" style="319" customWidth="1"/>
    <col min="2" max="4" width="12" style="319" customWidth="1"/>
    <col min="5" max="8" width="12" style="316" customWidth="1"/>
    <col min="9" max="9" width="12.5703125" style="316" customWidth="1"/>
    <col min="10" max="16384" width="9.140625" style="316"/>
  </cols>
  <sheetData>
    <row r="1" spans="1:9" ht="21">
      <c r="A1" s="977" t="s">
        <v>1630</v>
      </c>
      <c r="B1" s="886"/>
      <c r="C1" s="886"/>
      <c r="D1" s="886"/>
      <c r="E1" s="886"/>
      <c r="F1" s="886"/>
      <c r="G1" s="886"/>
      <c r="H1" s="886"/>
      <c r="I1" s="886"/>
    </row>
    <row r="2" spans="1:9" ht="21" customHeight="1">
      <c r="A2" s="1002" t="s">
        <v>1583</v>
      </c>
      <c r="B2" s="1003" t="s">
        <v>1631</v>
      </c>
      <c r="C2" s="1004"/>
      <c r="D2" s="1005" t="s">
        <v>1632</v>
      </c>
      <c r="E2" s="1006"/>
      <c r="F2" s="1005" t="s">
        <v>1633</v>
      </c>
      <c r="G2" s="1006"/>
      <c r="H2" s="1005" t="s">
        <v>414</v>
      </c>
      <c r="I2" s="1006"/>
    </row>
    <row r="3" spans="1:9" s="317" customFormat="1">
      <c r="A3" s="1007"/>
      <c r="B3" s="1008" t="s">
        <v>1634</v>
      </c>
      <c r="C3" s="1008" t="s">
        <v>1635</v>
      </c>
      <c r="D3" s="1009" t="s">
        <v>1634</v>
      </c>
      <c r="E3" s="1009" t="s">
        <v>1635</v>
      </c>
      <c r="F3" s="1008" t="s">
        <v>1634</v>
      </c>
      <c r="G3" s="1008" t="s">
        <v>1635</v>
      </c>
      <c r="H3" s="1008" t="s">
        <v>1634</v>
      </c>
      <c r="I3" s="1008" t="s">
        <v>1635</v>
      </c>
    </row>
    <row r="4" spans="1:9" s="318" customFormat="1" ht="26.25" customHeight="1">
      <c r="A4" s="758" t="s">
        <v>1589</v>
      </c>
      <c r="B4" s="759">
        <v>618145</v>
      </c>
      <c r="C4" s="759">
        <v>21453</v>
      </c>
      <c r="D4" s="760">
        <v>668379</v>
      </c>
      <c r="E4" s="760">
        <v>22657</v>
      </c>
      <c r="F4" s="761">
        <v>715289</v>
      </c>
      <c r="G4" s="761">
        <v>21386</v>
      </c>
      <c r="H4" s="761">
        <v>691768</v>
      </c>
      <c r="I4" s="761">
        <v>20062</v>
      </c>
    </row>
    <row r="5" spans="1:9" s="318" customFormat="1" ht="26.25" customHeight="1">
      <c r="A5" s="758" t="s">
        <v>1587</v>
      </c>
      <c r="B5" s="759">
        <v>511416</v>
      </c>
      <c r="C5" s="759">
        <v>15257</v>
      </c>
      <c r="D5" s="760">
        <v>527599</v>
      </c>
      <c r="E5" s="760">
        <v>16456</v>
      </c>
      <c r="F5" s="761">
        <v>594398</v>
      </c>
      <c r="G5" s="761">
        <v>18231</v>
      </c>
      <c r="H5" s="761">
        <v>598603</v>
      </c>
      <c r="I5" s="761">
        <v>16964</v>
      </c>
    </row>
    <row r="6" spans="1:9" s="318" customFormat="1" ht="26.25" customHeight="1">
      <c r="A6" s="758" t="s">
        <v>1585</v>
      </c>
      <c r="B6" s="759">
        <v>545452</v>
      </c>
      <c r="C6" s="759">
        <v>20746</v>
      </c>
      <c r="D6" s="760">
        <v>558261</v>
      </c>
      <c r="E6" s="760">
        <v>20531</v>
      </c>
      <c r="F6" s="761">
        <v>558094</v>
      </c>
      <c r="G6" s="761">
        <v>18762</v>
      </c>
      <c r="H6" s="761">
        <v>514690</v>
      </c>
      <c r="I6" s="761">
        <v>17567</v>
      </c>
    </row>
    <row r="7" spans="1:9" s="318" customFormat="1" ht="26.25" customHeight="1">
      <c r="A7" s="758" t="s">
        <v>1591</v>
      </c>
      <c r="B7" s="759">
        <v>265414</v>
      </c>
      <c r="C7" s="759">
        <v>13345</v>
      </c>
      <c r="D7" s="760">
        <v>348777</v>
      </c>
      <c r="E7" s="760">
        <v>18270</v>
      </c>
      <c r="F7" s="761">
        <v>349718</v>
      </c>
      <c r="G7" s="761">
        <v>17215</v>
      </c>
      <c r="H7" s="761">
        <v>337886</v>
      </c>
      <c r="I7" s="761">
        <v>18555</v>
      </c>
    </row>
    <row r="8" spans="1:9" s="318" customFormat="1" ht="26.25" customHeight="1">
      <c r="A8" s="758" t="s">
        <v>1595</v>
      </c>
      <c r="B8" s="759">
        <v>126441</v>
      </c>
      <c r="C8" s="759">
        <v>3971</v>
      </c>
      <c r="D8" s="760">
        <v>140159</v>
      </c>
      <c r="E8" s="760">
        <v>4506</v>
      </c>
      <c r="F8" s="761">
        <v>236434</v>
      </c>
      <c r="G8" s="761">
        <v>5160</v>
      </c>
      <c r="H8" s="761">
        <v>271499</v>
      </c>
      <c r="I8" s="761">
        <v>4831</v>
      </c>
    </row>
    <row r="9" spans="1:9" s="318" customFormat="1" ht="26.25" customHeight="1">
      <c r="A9" s="758" t="s">
        <v>1593</v>
      </c>
      <c r="B9" s="759">
        <v>160758</v>
      </c>
      <c r="C9" s="759">
        <v>6505</v>
      </c>
      <c r="D9" s="760">
        <v>187235</v>
      </c>
      <c r="E9" s="760">
        <v>7855</v>
      </c>
      <c r="F9" s="761">
        <v>244510</v>
      </c>
      <c r="G9" s="761">
        <v>9895</v>
      </c>
      <c r="H9" s="761">
        <v>244223</v>
      </c>
      <c r="I9" s="761">
        <v>8619</v>
      </c>
    </row>
    <row r="10" spans="1:9" s="318" customFormat="1" ht="26.25" customHeight="1">
      <c r="A10" s="762" t="s">
        <v>1636</v>
      </c>
      <c r="B10" s="763">
        <v>156963</v>
      </c>
      <c r="C10" s="761">
        <v>4735</v>
      </c>
      <c r="D10" s="764">
        <v>177198</v>
      </c>
      <c r="E10" s="765">
        <v>4862</v>
      </c>
      <c r="F10" s="761">
        <v>190213</v>
      </c>
      <c r="G10" s="761">
        <v>4546</v>
      </c>
      <c r="H10" s="761">
        <v>200215</v>
      </c>
      <c r="I10" s="761">
        <v>3771</v>
      </c>
    </row>
    <row r="11" spans="1:9" s="318" customFormat="1" ht="26.25" customHeight="1">
      <c r="A11" s="758" t="s">
        <v>1598</v>
      </c>
      <c r="B11" s="759">
        <v>145028</v>
      </c>
      <c r="C11" s="759">
        <v>4396</v>
      </c>
      <c r="D11" s="760">
        <v>147412</v>
      </c>
      <c r="E11" s="760">
        <v>3287</v>
      </c>
      <c r="F11" s="761">
        <v>142619</v>
      </c>
      <c r="G11" s="761">
        <v>3426</v>
      </c>
      <c r="H11" s="761">
        <v>166425</v>
      </c>
      <c r="I11" s="761">
        <v>3224</v>
      </c>
    </row>
    <row r="12" spans="1:9" s="318" customFormat="1" ht="26.25" customHeight="1">
      <c r="A12" s="758" t="s">
        <v>403</v>
      </c>
      <c r="B12" s="759">
        <v>668719</v>
      </c>
      <c r="C12" s="759">
        <v>30041</v>
      </c>
      <c r="D12" s="760">
        <v>654148</v>
      </c>
      <c r="E12" s="760">
        <v>30617</v>
      </c>
      <c r="F12" s="761" t="s">
        <v>428</v>
      </c>
      <c r="G12" s="761" t="s">
        <v>428</v>
      </c>
      <c r="H12" s="761" t="s">
        <v>463</v>
      </c>
      <c r="I12" s="761" t="s">
        <v>463</v>
      </c>
    </row>
    <row r="13" spans="1:9" ht="26.25" customHeight="1">
      <c r="A13" s="766" t="s">
        <v>1637</v>
      </c>
      <c r="B13" s="767">
        <v>3198336</v>
      </c>
      <c r="C13" s="767">
        <v>120449</v>
      </c>
      <c r="D13" s="767">
        <v>3409168</v>
      </c>
      <c r="E13" s="767">
        <v>129041</v>
      </c>
      <c r="F13" s="767">
        <v>3031275</v>
      </c>
      <c r="G13" s="767">
        <v>98621</v>
      </c>
      <c r="H13" s="767">
        <v>3025309</v>
      </c>
      <c r="I13" s="767">
        <v>93593</v>
      </c>
    </row>
    <row r="14" spans="1:9" ht="24.75" customHeight="1">
      <c r="A14" s="290" t="s">
        <v>1638</v>
      </c>
      <c r="B14" s="768"/>
      <c r="C14" s="769"/>
      <c r="D14" s="770"/>
      <c r="E14"/>
      <c r="F14"/>
      <c r="G14"/>
      <c r="H14"/>
      <c r="I14"/>
    </row>
    <row r="15" spans="1:9" ht="23.25">
      <c r="A15" s="290" t="s">
        <v>1955</v>
      </c>
      <c r="B15"/>
      <c r="C15"/>
      <c r="D15"/>
      <c r="E15"/>
      <c r="F15" s="771"/>
      <c r="G15" s="771"/>
      <c r="H15"/>
      <c r="I15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C00000"/>
  </sheetPr>
  <dimension ref="A1:F19"/>
  <sheetViews>
    <sheetView workbookViewId="0">
      <selection activeCell="I16" sqref="I16"/>
    </sheetView>
  </sheetViews>
  <sheetFormatPr defaultRowHeight="21"/>
  <cols>
    <col min="1" max="1" width="29.7109375" style="320" customWidth="1"/>
    <col min="2" max="2" width="21.140625" style="320" customWidth="1"/>
    <col min="3" max="3" width="20.42578125" style="320" customWidth="1"/>
    <col min="4" max="4" width="11.28515625" style="320" bestFit="1" customWidth="1"/>
    <col min="5" max="16384" width="9.140625" style="320"/>
  </cols>
  <sheetData>
    <row r="1" spans="1:4" ht="22.5" customHeight="1">
      <c r="A1" s="1010" t="s">
        <v>1639</v>
      </c>
      <c r="B1" s="1010"/>
      <c r="C1" s="1010"/>
    </row>
    <row r="2" spans="1:4" s="321" customFormat="1" ht="22.5" customHeight="1">
      <c r="A2" s="1011" t="s">
        <v>1640</v>
      </c>
      <c r="B2" s="1012" t="s">
        <v>1641</v>
      </c>
      <c r="C2" s="1012"/>
    </row>
    <row r="3" spans="1:4" s="321" customFormat="1" ht="22.5" customHeight="1">
      <c r="A3" s="1013"/>
      <c r="B3" s="1012" t="s">
        <v>1642</v>
      </c>
      <c r="C3" s="1012" t="s">
        <v>1643</v>
      </c>
    </row>
    <row r="4" spans="1:4" s="321" customFormat="1" ht="22.5" customHeight="1">
      <c r="A4" s="781">
        <v>2547</v>
      </c>
      <c r="B4" s="782">
        <v>1960041</v>
      </c>
      <c r="C4" s="782">
        <v>1868093</v>
      </c>
    </row>
    <row r="5" spans="1:4" s="321" customFormat="1" ht="22.5" customHeight="1">
      <c r="A5" s="781">
        <v>2548</v>
      </c>
      <c r="B5" s="782">
        <v>2094602</v>
      </c>
      <c r="C5" s="782">
        <v>2000402</v>
      </c>
    </row>
    <row r="6" spans="1:4" s="321" customFormat="1" ht="22.5" customHeight="1">
      <c r="A6" s="781">
        <v>2549</v>
      </c>
      <c r="B6" s="782">
        <v>2091386</v>
      </c>
      <c r="C6" s="782">
        <v>2013428</v>
      </c>
    </row>
    <row r="7" spans="1:4" s="321" customFormat="1" ht="22.5" customHeight="1">
      <c r="A7" s="781">
        <v>2550</v>
      </c>
      <c r="B7" s="782">
        <v>2199690</v>
      </c>
      <c r="C7" s="782">
        <v>2108083</v>
      </c>
    </row>
    <row r="8" spans="1:4" s="321" customFormat="1" ht="22.5" customHeight="1">
      <c r="A8" s="781">
        <v>2551</v>
      </c>
      <c r="B8" s="782">
        <v>2438576</v>
      </c>
      <c r="C8" s="782">
        <v>2350091</v>
      </c>
    </row>
    <row r="9" spans="1:4" s="321" customFormat="1" ht="22.5" customHeight="1">
      <c r="A9" s="781">
        <v>2552</v>
      </c>
      <c r="B9" s="782">
        <v>2620025</v>
      </c>
      <c r="C9" s="782">
        <v>2529617</v>
      </c>
    </row>
    <row r="10" spans="1:4" s="321" customFormat="1" ht="22.5" customHeight="1">
      <c r="A10" s="781">
        <v>2553</v>
      </c>
      <c r="B10" s="782">
        <v>2853444</v>
      </c>
      <c r="C10" s="782">
        <v>2755020</v>
      </c>
      <c r="D10" s="779"/>
    </row>
    <row r="11" spans="1:4" s="321" customFormat="1" ht="22.5" customHeight="1">
      <c r="A11" s="781">
        <v>2554</v>
      </c>
      <c r="B11" s="782">
        <v>3129896</v>
      </c>
      <c r="C11" s="782">
        <v>3031275</v>
      </c>
      <c r="D11" s="779"/>
    </row>
    <row r="12" spans="1:4" s="321" customFormat="1" ht="22.5" customHeight="1">
      <c r="A12" s="781">
        <v>2555</v>
      </c>
      <c r="B12" s="782">
        <v>3118902</v>
      </c>
      <c r="C12" s="782">
        <v>3025309</v>
      </c>
      <c r="D12" s="780"/>
    </row>
    <row r="13" spans="1:4" s="322" customFormat="1" ht="31.5" customHeight="1">
      <c r="A13" s="783" t="s">
        <v>1644</v>
      </c>
      <c r="B13" s="772">
        <f>2500729.1+(161429.62*5)</f>
        <v>3307877.2</v>
      </c>
      <c r="C13" s="772">
        <f>2409035.3+(160436.68*5)</f>
        <v>3211218.6999999997</v>
      </c>
    </row>
    <row r="14" spans="1:4" s="322" customFormat="1" ht="30.75" customHeight="1">
      <c r="A14" s="783" t="s">
        <v>415</v>
      </c>
      <c r="B14" s="757">
        <f>2500729.1+(161429.62*6)</f>
        <v>3469306.8200000003</v>
      </c>
      <c r="C14" s="772">
        <f>2409035.3+(160436.68*6)</f>
        <v>3371655.38</v>
      </c>
    </row>
    <row r="15" spans="1:4" s="605" customFormat="1" ht="15.75">
      <c r="A15" s="778" t="s">
        <v>416</v>
      </c>
      <c r="B15" s="777"/>
      <c r="C15" s="777"/>
    </row>
    <row r="16" spans="1:4" s="606" customFormat="1" ht="18.75" customHeight="1">
      <c r="A16" s="776" t="s">
        <v>1971</v>
      </c>
      <c r="B16" s="775"/>
      <c r="C16" s="775"/>
    </row>
    <row r="17" spans="1:6" s="607" customFormat="1" ht="18.75" customHeight="1">
      <c r="A17" s="774" t="s">
        <v>1956</v>
      </c>
      <c r="B17" s="774" t="s">
        <v>2111</v>
      </c>
      <c r="C17" s="773"/>
      <c r="F17" s="608"/>
    </row>
    <row r="18" spans="1:6" s="607" customFormat="1" ht="18.75" customHeight="1">
      <c r="A18" s="774" t="s">
        <v>1957</v>
      </c>
      <c r="B18" s="774" t="s">
        <v>2112</v>
      </c>
      <c r="C18" s="773"/>
      <c r="F18" s="608"/>
    </row>
    <row r="19" spans="1:6" s="605" customFormat="1" ht="15.75">
      <c r="A19" s="778" t="s">
        <v>404</v>
      </c>
      <c r="B19" s="777"/>
      <c r="C19" s="777"/>
    </row>
  </sheetData>
  <phoneticPr fontId="129" type="noConversion"/>
  <printOptions horizontalCentered="1"/>
  <pageMargins left="0.69" right="0.56999999999999995" top="1.2" bottom="1.2" header="0.5" footer="0.5"/>
  <pageSetup paperSize="9" orientation="portrait" horizont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C00000"/>
  </sheetPr>
  <dimension ref="A1:T16"/>
  <sheetViews>
    <sheetView view="pageBreakPreview" zoomScale="90" zoomScaleSheetLayoutView="90" workbookViewId="0">
      <selection activeCell="H9" sqref="H9"/>
    </sheetView>
  </sheetViews>
  <sheetFormatPr defaultRowHeight="20.25"/>
  <cols>
    <col min="1" max="1" width="47.140625" style="325" bestFit="1" customWidth="1"/>
    <col min="2" max="2" width="15" style="325" customWidth="1"/>
    <col min="3" max="3" width="26.5703125" style="325" customWidth="1"/>
    <col min="4" max="16384" width="9.140625" style="325"/>
  </cols>
  <sheetData>
    <row r="1" spans="1:20" s="323" customFormat="1" ht="30.75" customHeight="1">
      <c r="A1" s="1014" t="s">
        <v>1290</v>
      </c>
      <c r="B1" s="1014"/>
      <c r="C1" s="1014"/>
    </row>
    <row r="2" spans="1:20" s="323" customFormat="1" ht="22.5" customHeight="1">
      <c r="A2" s="698" t="s">
        <v>1645</v>
      </c>
      <c r="B2" s="1015" t="s">
        <v>1646</v>
      </c>
      <c r="C2" s="1016" t="s">
        <v>1647</v>
      </c>
      <c r="D2" s="699"/>
      <c r="E2" s="699"/>
    </row>
    <row r="3" spans="1:20" s="323" customFormat="1" ht="22.5" customHeight="1">
      <c r="A3" s="700" t="s">
        <v>1990</v>
      </c>
      <c r="B3" s="701">
        <v>39157</v>
      </c>
      <c r="C3" s="788">
        <f>(B3*100000)/5673560</f>
        <v>690.1663153293523</v>
      </c>
      <c r="D3" s="699"/>
      <c r="E3" s="699"/>
    </row>
    <row r="4" spans="1:20" s="323" customFormat="1" ht="22.5" customHeight="1">
      <c r="A4" s="702" t="s">
        <v>1991</v>
      </c>
      <c r="B4" s="703">
        <v>16272</v>
      </c>
      <c r="C4" s="787">
        <f t="shared" ref="C4:C12" si="0">(B4*100000)/5673560</f>
        <v>286.80405248203948</v>
      </c>
      <c r="D4" s="699"/>
      <c r="E4" s="699"/>
    </row>
    <row r="5" spans="1:20" s="323" customFormat="1" ht="22.5" customHeight="1">
      <c r="A5" s="702" t="s">
        <v>1992</v>
      </c>
      <c r="B5" s="703">
        <v>10081</v>
      </c>
      <c r="C5" s="787">
        <f t="shared" si="0"/>
        <v>177.68385281904131</v>
      </c>
      <c r="D5" s="699"/>
      <c r="E5" s="699"/>
    </row>
    <row r="6" spans="1:20" s="323" customFormat="1" ht="22.5" customHeight="1">
      <c r="A6" s="702" t="s">
        <v>1993</v>
      </c>
      <c r="B6" s="703">
        <v>8572</v>
      </c>
      <c r="C6" s="787">
        <f t="shared" si="0"/>
        <v>151.0867955921855</v>
      </c>
      <c r="D6" s="699"/>
      <c r="E6" s="699"/>
    </row>
    <row r="7" spans="1:20" s="323" customFormat="1" ht="22.5" customHeight="1">
      <c r="A7" s="702" t="s">
        <v>1994</v>
      </c>
      <c r="B7" s="703">
        <v>6914</v>
      </c>
      <c r="C7" s="787">
        <f t="shared" si="0"/>
        <v>121.86352131642214</v>
      </c>
      <c r="D7" s="699"/>
      <c r="E7" s="699"/>
    </row>
    <row r="8" spans="1:20" s="323" customFormat="1" ht="22.5" customHeight="1">
      <c r="A8" s="702" t="s">
        <v>1995</v>
      </c>
      <c r="B8" s="703">
        <v>3714</v>
      </c>
      <c r="C8" s="787">
        <f>(B8*100000)/5673560</f>
        <v>65.461544427132168</v>
      </c>
      <c r="D8" s="699"/>
      <c r="E8" s="699"/>
    </row>
    <row r="9" spans="1:20" s="323" customFormat="1" ht="22.5" customHeight="1">
      <c r="A9" s="702" t="s">
        <v>1996</v>
      </c>
      <c r="B9" s="703">
        <v>2514</v>
      </c>
      <c r="C9" s="787">
        <f t="shared" si="0"/>
        <v>44.310803093648431</v>
      </c>
      <c r="D9" s="699"/>
      <c r="E9" s="699"/>
    </row>
    <row r="10" spans="1:20" s="323" customFormat="1" ht="22.5" customHeight="1">
      <c r="A10" s="702" t="s">
        <v>1997</v>
      </c>
      <c r="B10" s="703">
        <v>1532</v>
      </c>
      <c r="C10" s="787">
        <f t="shared" si="0"/>
        <v>27.002446435747572</v>
      </c>
      <c r="D10" s="699"/>
      <c r="E10" s="699"/>
    </row>
    <row r="11" spans="1:20" s="323" customFormat="1" ht="22.5" customHeight="1">
      <c r="A11" s="702" t="s">
        <v>1998</v>
      </c>
      <c r="B11" s="703">
        <v>255</v>
      </c>
      <c r="C11" s="787">
        <f t="shared" si="0"/>
        <v>4.4945325333652946</v>
      </c>
      <c r="D11" s="699"/>
      <c r="E11" s="699"/>
    </row>
    <row r="12" spans="1:20" s="323" customFormat="1" ht="22.5" customHeight="1">
      <c r="A12" s="704" t="s">
        <v>1999</v>
      </c>
      <c r="B12" s="705">
        <v>173</v>
      </c>
      <c r="C12" s="789">
        <f t="shared" si="0"/>
        <v>3.049231875577239</v>
      </c>
      <c r="D12" s="699"/>
      <c r="E12" s="699"/>
      <c r="T12" s="323" t="s">
        <v>1973</v>
      </c>
    </row>
    <row r="13" spans="1:20" s="219" customFormat="1" ht="18.75">
      <c r="A13" s="219" t="s">
        <v>1648</v>
      </c>
    </row>
    <row r="14" spans="1:20" s="609" customFormat="1" ht="18.75">
      <c r="A14" s="219" t="s">
        <v>1969</v>
      </c>
    </row>
    <row r="15" spans="1:20">
      <c r="A15" s="324"/>
      <c r="B15" s="324"/>
      <c r="C15" s="324"/>
      <c r="D15" s="324"/>
      <c r="E15" s="324"/>
    </row>
    <row r="16" spans="1:20">
      <c r="B16" s="326"/>
    </row>
  </sheetData>
  <phoneticPr fontId="12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13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36">
    <tabColor rgb="FFC00000"/>
  </sheetPr>
  <dimension ref="A1:H24"/>
  <sheetViews>
    <sheetView showGridLines="0" topLeftCell="A7" zoomScale="90" zoomScaleNormal="90" workbookViewId="0">
      <selection activeCell="J6" sqref="J6"/>
    </sheetView>
  </sheetViews>
  <sheetFormatPr defaultColWidth="11" defaultRowHeight="15.75"/>
  <cols>
    <col min="1" max="1" width="35.85546875" style="346" customWidth="1"/>
    <col min="2" max="2" width="12.42578125" style="346" customWidth="1"/>
    <col min="3" max="3" width="12" style="346" customWidth="1"/>
    <col min="4" max="4" width="11.28515625" style="346" customWidth="1"/>
    <col min="5" max="5" width="13.7109375" style="346" customWidth="1"/>
    <col min="6" max="6" width="14" style="346" customWidth="1"/>
    <col min="7" max="7" width="12.140625" style="346" customWidth="1"/>
    <col min="8" max="8" width="13.42578125" style="346" customWidth="1"/>
    <col min="9" max="16384" width="11" style="346"/>
  </cols>
  <sheetData>
    <row r="1" spans="1:8" s="327" customFormat="1" ht="21">
      <c r="A1" s="1017" t="s">
        <v>2160</v>
      </c>
      <c r="B1" s="1017"/>
      <c r="C1" s="1017"/>
      <c r="D1" s="1017"/>
      <c r="E1" s="1017"/>
      <c r="F1" s="1017"/>
      <c r="G1" s="1017"/>
      <c r="H1" s="1017"/>
    </row>
    <row r="2" spans="1:8" s="329" customFormat="1" ht="21" customHeight="1">
      <c r="A2" s="1018" t="s">
        <v>1649</v>
      </c>
      <c r="B2" s="1019" t="s">
        <v>1650</v>
      </c>
      <c r="C2" s="1019"/>
      <c r="D2" s="1019"/>
      <c r="E2" s="1019" t="s">
        <v>1651</v>
      </c>
      <c r="F2" s="1019"/>
      <c r="G2" s="1019"/>
      <c r="H2" s="328" t="s">
        <v>421</v>
      </c>
    </row>
    <row r="3" spans="1:8" s="329" customFormat="1" ht="21" customHeight="1">
      <c r="A3" s="894"/>
      <c r="B3" s="887" t="s">
        <v>1652</v>
      </c>
      <c r="C3" s="887" t="s">
        <v>1653</v>
      </c>
      <c r="D3" s="330" t="s">
        <v>1497</v>
      </c>
      <c r="E3" s="887" t="s">
        <v>421</v>
      </c>
      <c r="F3" s="887" t="s">
        <v>1496</v>
      </c>
      <c r="G3" s="331" t="s">
        <v>1497</v>
      </c>
      <c r="H3" s="332" t="s">
        <v>1654</v>
      </c>
    </row>
    <row r="4" spans="1:8" s="337" customFormat="1" ht="24" customHeight="1">
      <c r="A4" s="333" t="s">
        <v>1655</v>
      </c>
      <c r="B4" s="334">
        <f>SUM(C4:D4)</f>
        <v>15888</v>
      </c>
      <c r="C4" s="335">
        <v>10871</v>
      </c>
      <c r="D4" s="335">
        <v>5017</v>
      </c>
      <c r="E4" s="334">
        <f>SUM(F4:G4)</f>
        <v>24</v>
      </c>
      <c r="F4" s="335">
        <v>21</v>
      </c>
      <c r="G4" s="335">
        <v>3</v>
      </c>
      <c r="H4" s="336">
        <f>SUM(B4,E4)</f>
        <v>15912</v>
      </c>
    </row>
    <row r="5" spans="1:8" s="337" customFormat="1" ht="24" customHeight="1">
      <c r="A5" s="333" t="s">
        <v>1656</v>
      </c>
      <c r="B5" s="334">
        <f t="shared" ref="B5:B22" si="0">SUM(C5:D5)</f>
        <v>21513</v>
      </c>
      <c r="C5" s="335">
        <v>10157</v>
      </c>
      <c r="D5" s="335">
        <v>11356</v>
      </c>
      <c r="E5" s="334">
        <f>SUM(F5:G5)</f>
        <v>8</v>
      </c>
      <c r="F5" s="335">
        <v>8</v>
      </c>
      <c r="G5" s="335" t="s">
        <v>428</v>
      </c>
      <c r="H5" s="336">
        <f>SUM(B5,E5)</f>
        <v>21521</v>
      </c>
    </row>
    <row r="6" spans="1:8" s="337" customFormat="1" ht="24" customHeight="1">
      <c r="A6" s="333" t="s">
        <v>1657</v>
      </c>
      <c r="B6" s="334">
        <f t="shared" si="0"/>
        <v>19268</v>
      </c>
      <c r="C6" s="335">
        <v>12323</v>
      </c>
      <c r="D6" s="335">
        <v>6945</v>
      </c>
      <c r="E6" s="334">
        <f>SUM(F6:G6)</f>
        <v>1</v>
      </c>
      <c r="F6" s="335">
        <v>1</v>
      </c>
      <c r="G6" s="335" t="s">
        <v>428</v>
      </c>
      <c r="H6" s="336">
        <f>SUM(B6,E6)</f>
        <v>19269</v>
      </c>
    </row>
    <row r="7" spans="1:8" s="337" customFormat="1" ht="24" customHeight="1">
      <c r="A7" s="333" t="s">
        <v>1658</v>
      </c>
      <c r="B7" s="334">
        <f t="shared" si="0"/>
        <v>10707</v>
      </c>
      <c r="C7" s="335">
        <v>5439</v>
      </c>
      <c r="D7" s="335">
        <v>5268</v>
      </c>
      <c r="E7" s="334" t="s">
        <v>428</v>
      </c>
      <c r="F7" s="335" t="s">
        <v>428</v>
      </c>
      <c r="G7" s="335" t="s">
        <v>428</v>
      </c>
      <c r="H7" s="336">
        <f>SUM(B7,E7)</f>
        <v>10707</v>
      </c>
    </row>
    <row r="8" spans="1:8" s="337" customFormat="1" ht="24" customHeight="1">
      <c r="A8" s="333" t="s">
        <v>1659</v>
      </c>
      <c r="B8" s="334">
        <f t="shared" si="0"/>
        <v>148</v>
      </c>
      <c r="C8" s="335">
        <v>84</v>
      </c>
      <c r="D8" s="335">
        <v>64</v>
      </c>
      <c r="E8" s="334">
        <f>SUM(F8:G8)</f>
        <v>4</v>
      </c>
      <c r="F8" s="335">
        <v>4</v>
      </c>
      <c r="G8" s="335" t="s">
        <v>428</v>
      </c>
      <c r="H8" s="336">
        <f>SUM(B8,E8)</f>
        <v>152</v>
      </c>
    </row>
    <row r="9" spans="1:8" s="337" customFormat="1" ht="24" customHeight="1">
      <c r="A9" s="333" t="s">
        <v>1660</v>
      </c>
      <c r="B9" s="334">
        <f t="shared" si="0"/>
        <v>31</v>
      </c>
      <c r="C9" s="335">
        <v>22</v>
      </c>
      <c r="D9" s="335">
        <v>9</v>
      </c>
      <c r="E9" s="334" t="s">
        <v>428</v>
      </c>
      <c r="F9" s="335" t="s">
        <v>428</v>
      </c>
      <c r="G9" s="335" t="s">
        <v>428</v>
      </c>
      <c r="H9" s="336">
        <f>SUM(B9,E9)</f>
        <v>31</v>
      </c>
    </row>
    <row r="10" spans="1:8" s="337" customFormat="1" ht="24" customHeight="1">
      <c r="A10" s="333" t="s">
        <v>1661</v>
      </c>
      <c r="B10" s="334">
        <f t="shared" si="0"/>
        <v>170</v>
      </c>
      <c r="C10" s="335">
        <v>125</v>
      </c>
      <c r="D10" s="335">
        <v>45</v>
      </c>
      <c r="E10" s="334">
        <f>SUM(F10:G10)</f>
        <v>11</v>
      </c>
      <c r="F10" s="335">
        <v>11</v>
      </c>
      <c r="G10" s="335" t="s">
        <v>428</v>
      </c>
      <c r="H10" s="336">
        <f>SUM(B10,E10)</f>
        <v>181</v>
      </c>
    </row>
    <row r="11" spans="1:8" s="337" customFormat="1" ht="24" customHeight="1">
      <c r="A11" s="333" t="s">
        <v>1662</v>
      </c>
      <c r="B11" s="334">
        <f t="shared" si="0"/>
        <v>63</v>
      </c>
      <c r="C11" s="335">
        <v>44</v>
      </c>
      <c r="D11" s="335">
        <v>19</v>
      </c>
      <c r="E11" s="334" t="s">
        <v>428</v>
      </c>
      <c r="F11" s="335" t="s">
        <v>428</v>
      </c>
      <c r="G11" s="335" t="s">
        <v>428</v>
      </c>
      <c r="H11" s="336">
        <f>SUM(B11,E11)</f>
        <v>63</v>
      </c>
    </row>
    <row r="12" spans="1:8" s="337" customFormat="1" ht="24" customHeight="1">
      <c r="A12" s="333" t="s">
        <v>1663</v>
      </c>
      <c r="B12" s="334">
        <f t="shared" si="0"/>
        <v>724</v>
      </c>
      <c r="C12" s="335">
        <v>352</v>
      </c>
      <c r="D12" s="335">
        <v>372</v>
      </c>
      <c r="E12" s="334" t="s">
        <v>428</v>
      </c>
      <c r="F12" s="335" t="s">
        <v>428</v>
      </c>
      <c r="G12" s="335" t="s">
        <v>428</v>
      </c>
      <c r="H12" s="336">
        <f>SUM(B12,E12)</f>
        <v>724</v>
      </c>
    </row>
    <row r="13" spans="1:8" s="337" customFormat="1" ht="24" customHeight="1">
      <c r="A13" s="333" t="s">
        <v>1664</v>
      </c>
      <c r="B13" s="334">
        <f t="shared" si="0"/>
        <v>1319</v>
      </c>
      <c r="C13" s="335">
        <v>658</v>
      </c>
      <c r="D13" s="335">
        <v>661</v>
      </c>
      <c r="E13" s="334" t="s">
        <v>428</v>
      </c>
      <c r="F13" s="335" t="s">
        <v>428</v>
      </c>
      <c r="G13" s="335" t="s">
        <v>428</v>
      </c>
      <c r="H13" s="336">
        <f>SUM(B13,E13)</f>
        <v>1319</v>
      </c>
    </row>
    <row r="14" spans="1:8" s="337" customFormat="1" ht="24" customHeight="1">
      <c r="A14" s="333" t="s">
        <v>1665</v>
      </c>
      <c r="B14" s="334">
        <f t="shared" si="0"/>
        <v>61</v>
      </c>
      <c r="C14" s="335">
        <v>36</v>
      </c>
      <c r="D14" s="335">
        <v>25</v>
      </c>
      <c r="E14" s="334" t="s">
        <v>428</v>
      </c>
      <c r="F14" s="335" t="s">
        <v>428</v>
      </c>
      <c r="G14" s="335" t="s">
        <v>428</v>
      </c>
      <c r="H14" s="336">
        <f>SUM(B14,E14)</f>
        <v>61</v>
      </c>
    </row>
    <row r="15" spans="1:8" s="337" customFormat="1" ht="24" customHeight="1">
      <c r="A15" s="333" t="s">
        <v>1666</v>
      </c>
      <c r="B15" s="334">
        <f t="shared" si="0"/>
        <v>313</v>
      </c>
      <c r="C15" s="335">
        <v>154</v>
      </c>
      <c r="D15" s="335">
        <v>159</v>
      </c>
      <c r="E15" s="334" t="s">
        <v>428</v>
      </c>
      <c r="F15" s="335" t="s">
        <v>428</v>
      </c>
      <c r="G15" s="335" t="s">
        <v>428</v>
      </c>
      <c r="H15" s="336">
        <f>SUM(B15,E15)</f>
        <v>313</v>
      </c>
    </row>
    <row r="16" spans="1:8" s="337" customFormat="1" ht="24" customHeight="1">
      <c r="A16" s="333" t="s">
        <v>1667</v>
      </c>
      <c r="B16" s="334">
        <f t="shared" si="0"/>
        <v>231</v>
      </c>
      <c r="C16" s="335">
        <v>119</v>
      </c>
      <c r="D16" s="335">
        <v>112</v>
      </c>
      <c r="E16" s="334" t="s">
        <v>428</v>
      </c>
      <c r="F16" s="335" t="s">
        <v>428</v>
      </c>
      <c r="G16" s="335" t="s">
        <v>428</v>
      </c>
      <c r="H16" s="336">
        <f>SUM(B16,E16)</f>
        <v>231</v>
      </c>
    </row>
    <row r="17" spans="1:8" s="337" customFormat="1" ht="24" customHeight="1">
      <c r="A17" s="333" t="s">
        <v>1668</v>
      </c>
      <c r="B17" s="334">
        <f t="shared" si="0"/>
        <v>64</v>
      </c>
      <c r="C17" s="335">
        <v>33</v>
      </c>
      <c r="D17" s="335">
        <v>31</v>
      </c>
      <c r="E17" s="334" t="s">
        <v>428</v>
      </c>
      <c r="F17" s="335" t="s">
        <v>428</v>
      </c>
      <c r="G17" s="335" t="s">
        <v>428</v>
      </c>
      <c r="H17" s="336">
        <f>SUM(B17,E17)</f>
        <v>64</v>
      </c>
    </row>
    <row r="18" spans="1:8" s="337" customFormat="1" ht="24" customHeight="1">
      <c r="A18" s="333" t="s">
        <v>1669</v>
      </c>
      <c r="B18" s="334">
        <f t="shared" si="0"/>
        <v>566</v>
      </c>
      <c r="C18" s="335">
        <v>231</v>
      </c>
      <c r="D18" s="335">
        <v>335</v>
      </c>
      <c r="E18" s="334">
        <f>SUM(F18:G18)</f>
        <v>5</v>
      </c>
      <c r="F18" s="335">
        <v>4</v>
      </c>
      <c r="G18" s="335">
        <v>1</v>
      </c>
      <c r="H18" s="336">
        <f>SUM(B18,E18)</f>
        <v>571</v>
      </c>
    </row>
    <row r="19" spans="1:8" s="337" customFormat="1" ht="24" customHeight="1">
      <c r="A19" s="333" t="s">
        <v>1670</v>
      </c>
      <c r="B19" s="334">
        <f t="shared" si="0"/>
        <v>6503</v>
      </c>
      <c r="C19" s="335">
        <v>4545</v>
      </c>
      <c r="D19" s="335">
        <v>1958</v>
      </c>
      <c r="E19" s="334">
        <f>SUM(F19:G19)</f>
        <v>9</v>
      </c>
      <c r="F19" s="335">
        <v>7</v>
      </c>
      <c r="G19" s="335">
        <v>2</v>
      </c>
      <c r="H19" s="336">
        <f>SUM(B19,E19)</f>
        <v>6512</v>
      </c>
    </row>
    <row r="20" spans="1:8" s="337" customFormat="1" ht="24" customHeight="1">
      <c r="A20" s="333" t="s">
        <v>1671</v>
      </c>
      <c r="B20" s="334">
        <f t="shared" si="0"/>
        <v>7330</v>
      </c>
      <c r="C20" s="335">
        <v>4729</v>
      </c>
      <c r="D20" s="335">
        <v>2601</v>
      </c>
      <c r="E20" s="334">
        <f>SUM(F20:G20)</f>
        <v>2</v>
      </c>
      <c r="F20" s="335">
        <v>2</v>
      </c>
      <c r="G20" s="335" t="s">
        <v>428</v>
      </c>
      <c r="H20" s="336">
        <f>SUM(B20,E20)</f>
        <v>7332</v>
      </c>
    </row>
    <row r="21" spans="1:8" s="337" customFormat="1" ht="24" customHeight="1">
      <c r="A21" s="333" t="s">
        <v>1672</v>
      </c>
      <c r="B21" s="334" t="s">
        <v>428</v>
      </c>
      <c r="C21" s="335" t="s">
        <v>428</v>
      </c>
      <c r="D21" s="335" t="s">
        <v>428</v>
      </c>
      <c r="E21" s="335" t="s">
        <v>428</v>
      </c>
      <c r="F21" s="335" t="s">
        <v>428</v>
      </c>
      <c r="G21" s="335" t="s">
        <v>428</v>
      </c>
      <c r="H21" s="336" t="s">
        <v>428</v>
      </c>
    </row>
    <row r="22" spans="1:8" s="337" customFormat="1" ht="24" customHeight="1">
      <c r="A22" s="333" t="s">
        <v>1673</v>
      </c>
      <c r="B22" s="334">
        <f t="shared" si="0"/>
        <v>4</v>
      </c>
      <c r="C22" s="335">
        <v>1</v>
      </c>
      <c r="D22" s="335">
        <v>3</v>
      </c>
      <c r="E22" s="334" t="s">
        <v>428</v>
      </c>
      <c r="F22" s="335" t="s">
        <v>428</v>
      </c>
      <c r="G22" s="335" t="s">
        <v>428</v>
      </c>
      <c r="H22" s="336">
        <f>SUM(B22,E22)</f>
        <v>4</v>
      </c>
    </row>
    <row r="23" spans="1:8" s="341" customFormat="1" ht="27.75" customHeight="1">
      <c r="A23" s="1019" t="s">
        <v>421</v>
      </c>
      <c r="B23" s="339">
        <f>SUM(B4:B22)</f>
        <v>84903</v>
      </c>
      <c r="C23" s="339">
        <f>SUM(C4:C22)</f>
        <v>49923</v>
      </c>
      <c r="D23" s="339">
        <f>SUM(D4:D22)</f>
        <v>34980</v>
      </c>
      <c r="E23" s="339">
        <f>SUM(E4:E22)</f>
        <v>64</v>
      </c>
      <c r="F23" s="339">
        <f>SUM(F4:F22)</f>
        <v>58</v>
      </c>
      <c r="G23" s="339">
        <f>SUM(G4:G22)</f>
        <v>6</v>
      </c>
      <c r="H23" s="340">
        <f>SUM(B23,E23)</f>
        <v>84967</v>
      </c>
    </row>
    <row r="24" spans="1:8" s="343" customFormat="1" ht="23.25" customHeight="1">
      <c r="A24" s="342" t="s">
        <v>1601</v>
      </c>
      <c r="C24" s="344"/>
      <c r="D24" s="344"/>
      <c r="F24" s="344"/>
      <c r="G24" s="344"/>
      <c r="H24" s="345"/>
    </row>
  </sheetData>
  <phoneticPr fontId="129" type="noConversion"/>
  <printOptions horizontalCentered="1" verticalCentered="1"/>
  <pageMargins left="0" right="0" top="0.98425196850393704" bottom="0.98425196850393704" header="0.51181102362204722" footer="0.51181102362204722"/>
  <pageSetup paperSize="9" scale="73" orientation="landscape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C00000"/>
  </sheetPr>
  <dimension ref="A1:R18"/>
  <sheetViews>
    <sheetView showGridLines="0" workbookViewId="0">
      <selection activeCell="V7" sqref="V7"/>
    </sheetView>
  </sheetViews>
  <sheetFormatPr defaultRowHeight="15.75"/>
  <cols>
    <col min="1" max="1" width="16.7109375" style="346" customWidth="1"/>
    <col min="2" max="17" width="7.28515625" style="346" customWidth="1"/>
    <col min="18" max="16384" width="9.140625" style="346"/>
  </cols>
  <sheetData>
    <row r="1" spans="1:18" s="327" customFormat="1" ht="27" customHeight="1">
      <c r="A1" s="1017" t="s">
        <v>1674</v>
      </c>
      <c r="B1" s="1017"/>
      <c r="C1" s="1017"/>
      <c r="D1" s="1017"/>
      <c r="E1" s="1017"/>
      <c r="F1" s="1017"/>
      <c r="G1" s="1017"/>
      <c r="H1" s="1017"/>
      <c r="I1" s="1017"/>
      <c r="J1" s="1017"/>
      <c r="K1" s="1017"/>
      <c r="L1" s="1017"/>
      <c r="M1" s="1017"/>
      <c r="N1" s="1017"/>
      <c r="O1" s="1017"/>
      <c r="P1" s="1017"/>
      <c r="Q1" s="1017"/>
      <c r="R1" s="892"/>
    </row>
    <row r="2" spans="1:18" s="329" customFormat="1" ht="30" customHeight="1">
      <c r="A2" s="964" t="s">
        <v>422</v>
      </c>
      <c r="B2" s="1019" t="s">
        <v>1643</v>
      </c>
      <c r="C2" s="1019"/>
      <c r="D2" s="1019"/>
      <c r="E2" s="1019"/>
      <c r="F2" s="1019"/>
      <c r="G2" s="1019"/>
      <c r="H2" s="1019"/>
      <c r="I2" s="1019"/>
      <c r="J2" s="1019" t="s">
        <v>1675</v>
      </c>
      <c r="K2" s="1019"/>
      <c r="L2" s="1019"/>
      <c r="M2" s="1019"/>
      <c r="N2" s="1019"/>
      <c r="O2" s="1019"/>
      <c r="P2" s="1019"/>
      <c r="Q2" s="1019"/>
    </row>
    <row r="3" spans="1:18" s="329" customFormat="1" ht="30" customHeight="1">
      <c r="A3" s="965"/>
      <c r="B3" s="887" t="s">
        <v>1676</v>
      </c>
      <c r="C3" s="887" t="s">
        <v>1677</v>
      </c>
      <c r="D3" s="887" t="s">
        <v>1678</v>
      </c>
      <c r="E3" s="887" t="s">
        <v>1679</v>
      </c>
      <c r="F3" s="887" t="s">
        <v>1680</v>
      </c>
      <c r="G3" s="887" t="s">
        <v>1681</v>
      </c>
      <c r="H3" s="887" t="s">
        <v>1682</v>
      </c>
      <c r="I3" s="330" t="s">
        <v>1683</v>
      </c>
      <c r="J3" s="887" t="s">
        <v>1676</v>
      </c>
      <c r="K3" s="887" t="s">
        <v>1677</v>
      </c>
      <c r="L3" s="887" t="s">
        <v>1678</v>
      </c>
      <c r="M3" s="887" t="s">
        <v>1679</v>
      </c>
      <c r="N3" s="887" t="s">
        <v>1680</v>
      </c>
      <c r="O3" s="887" t="s">
        <v>1681</v>
      </c>
      <c r="P3" s="887" t="s">
        <v>1682</v>
      </c>
      <c r="Q3" s="330" t="s">
        <v>1683</v>
      </c>
    </row>
    <row r="4" spans="1:18" ht="24" customHeight="1">
      <c r="A4" s="672" t="s">
        <v>1291</v>
      </c>
      <c r="B4" s="673">
        <v>6</v>
      </c>
      <c r="C4" s="673">
        <v>6</v>
      </c>
      <c r="D4" s="673" t="s">
        <v>463</v>
      </c>
      <c r="E4" s="673">
        <v>1</v>
      </c>
      <c r="F4" s="673">
        <v>3</v>
      </c>
      <c r="G4" s="673">
        <v>6</v>
      </c>
      <c r="H4" s="673">
        <v>4</v>
      </c>
      <c r="I4" s="673">
        <v>2</v>
      </c>
      <c r="J4" s="674">
        <v>72</v>
      </c>
      <c r="K4" s="674">
        <v>75</v>
      </c>
      <c r="L4" s="674">
        <v>75</v>
      </c>
      <c r="M4" s="674">
        <v>10</v>
      </c>
      <c r="N4" s="674">
        <v>5</v>
      </c>
      <c r="O4" s="674">
        <v>7</v>
      </c>
      <c r="P4" s="675">
        <v>20</v>
      </c>
      <c r="Q4" s="675">
        <v>49</v>
      </c>
    </row>
    <row r="5" spans="1:18" ht="24" customHeight="1">
      <c r="A5" s="676" t="s">
        <v>1292</v>
      </c>
      <c r="B5" s="673">
        <v>3</v>
      </c>
      <c r="C5" s="673">
        <v>7</v>
      </c>
      <c r="D5" s="673">
        <v>1</v>
      </c>
      <c r="E5" s="673" t="s">
        <v>463</v>
      </c>
      <c r="F5" s="673">
        <v>1</v>
      </c>
      <c r="G5" s="673">
        <v>5</v>
      </c>
      <c r="H5" s="673" t="s">
        <v>463</v>
      </c>
      <c r="I5" s="673">
        <v>2</v>
      </c>
      <c r="J5" s="674">
        <v>61</v>
      </c>
      <c r="K5" s="674">
        <v>106</v>
      </c>
      <c r="L5" s="674">
        <v>63</v>
      </c>
      <c r="M5" s="674" t="s">
        <v>463</v>
      </c>
      <c r="N5" s="674">
        <v>9</v>
      </c>
      <c r="O5" s="674">
        <v>2</v>
      </c>
      <c r="P5" s="675" t="s">
        <v>463</v>
      </c>
      <c r="Q5" s="675">
        <v>63</v>
      </c>
    </row>
    <row r="6" spans="1:18" ht="24" customHeight="1">
      <c r="A6" s="676" t="s">
        <v>1293</v>
      </c>
      <c r="B6" s="673">
        <v>8</v>
      </c>
      <c r="C6" s="673">
        <v>7</v>
      </c>
      <c r="D6" s="673">
        <v>1</v>
      </c>
      <c r="E6" s="673">
        <v>1</v>
      </c>
      <c r="F6" s="673" t="s">
        <v>463</v>
      </c>
      <c r="G6" s="673">
        <v>4</v>
      </c>
      <c r="H6" s="673">
        <v>3</v>
      </c>
      <c r="I6" s="673" t="s">
        <v>463</v>
      </c>
      <c r="J6" s="674">
        <v>57</v>
      </c>
      <c r="K6" s="674">
        <v>73</v>
      </c>
      <c r="L6" s="674">
        <v>71</v>
      </c>
      <c r="M6" s="674">
        <v>6</v>
      </c>
      <c r="N6" s="674">
        <v>13</v>
      </c>
      <c r="O6" s="674">
        <v>7</v>
      </c>
      <c r="P6" s="675">
        <v>8</v>
      </c>
      <c r="Q6" s="675">
        <v>39</v>
      </c>
    </row>
    <row r="7" spans="1:18" ht="24" customHeight="1">
      <c r="A7" s="676" t="s">
        <v>1294</v>
      </c>
      <c r="B7" s="673">
        <v>3</v>
      </c>
      <c r="C7" s="673">
        <v>4</v>
      </c>
      <c r="D7" s="673">
        <v>1</v>
      </c>
      <c r="E7" s="673" t="s">
        <v>463</v>
      </c>
      <c r="F7" s="673">
        <v>2</v>
      </c>
      <c r="G7" s="673">
        <v>3</v>
      </c>
      <c r="H7" s="673">
        <v>2</v>
      </c>
      <c r="I7" s="673">
        <v>2</v>
      </c>
      <c r="J7" s="674">
        <v>53</v>
      </c>
      <c r="K7" s="674">
        <v>69</v>
      </c>
      <c r="L7" s="674">
        <v>55</v>
      </c>
      <c r="M7" s="674">
        <v>14</v>
      </c>
      <c r="N7" s="674">
        <v>11</v>
      </c>
      <c r="O7" s="674">
        <v>16</v>
      </c>
      <c r="P7" s="675">
        <v>27</v>
      </c>
      <c r="Q7" s="675">
        <v>56</v>
      </c>
    </row>
    <row r="8" spans="1:18" ht="24" customHeight="1">
      <c r="A8" s="676" t="s">
        <v>1295</v>
      </c>
      <c r="B8" s="673">
        <v>4</v>
      </c>
      <c r="C8" s="673">
        <v>5</v>
      </c>
      <c r="D8" s="673" t="s">
        <v>463</v>
      </c>
      <c r="E8" s="673">
        <v>2</v>
      </c>
      <c r="F8" s="673" t="s">
        <v>463</v>
      </c>
      <c r="G8" s="673">
        <v>2</v>
      </c>
      <c r="H8" s="673">
        <v>2</v>
      </c>
      <c r="I8" s="673" t="s">
        <v>463</v>
      </c>
      <c r="J8" s="674">
        <v>70</v>
      </c>
      <c r="K8" s="674">
        <v>46</v>
      </c>
      <c r="L8" s="674">
        <v>68</v>
      </c>
      <c r="M8" s="674">
        <v>10</v>
      </c>
      <c r="N8" s="674">
        <v>11</v>
      </c>
      <c r="O8" s="674">
        <v>4</v>
      </c>
      <c r="P8" s="675">
        <v>20</v>
      </c>
      <c r="Q8" s="675">
        <v>43</v>
      </c>
    </row>
    <row r="9" spans="1:18" ht="24" customHeight="1">
      <c r="A9" s="676" t="s">
        <v>1296</v>
      </c>
      <c r="B9" s="673">
        <v>7</v>
      </c>
      <c r="C9" s="673">
        <v>10</v>
      </c>
      <c r="D9" s="673" t="s">
        <v>463</v>
      </c>
      <c r="E9" s="673">
        <v>2</v>
      </c>
      <c r="F9" s="673" t="s">
        <v>463</v>
      </c>
      <c r="G9" s="673">
        <v>3</v>
      </c>
      <c r="H9" s="673">
        <v>11</v>
      </c>
      <c r="I9" s="673">
        <v>1</v>
      </c>
      <c r="J9" s="674">
        <v>67</v>
      </c>
      <c r="K9" s="674">
        <v>84</v>
      </c>
      <c r="L9" s="674">
        <v>51</v>
      </c>
      <c r="M9" s="674">
        <v>13</v>
      </c>
      <c r="N9" s="674">
        <v>8</v>
      </c>
      <c r="O9" s="674">
        <v>8</v>
      </c>
      <c r="P9" s="675">
        <v>19</v>
      </c>
      <c r="Q9" s="675">
        <v>54</v>
      </c>
    </row>
    <row r="10" spans="1:18" ht="24" customHeight="1">
      <c r="A10" s="677" t="s">
        <v>1297</v>
      </c>
      <c r="B10" s="673">
        <v>7</v>
      </c>
      <c r="C10" s="673">
        <v>8</v>
      </c>
      <c r="D10" s="673">
        <v>1</v>
      </c>
      <c r="E10" s="673">
        <v>2</v>
      </c>
      <c r="F10" s="673">
        <v>1</v>
      </c>
      <c r="G10" s="673">
        <v>8</v>
      </c>
      <c r="H10" s="673">
        <v>2</v>
      </c>
      <c r="I10" s="673">
        <v>1</v>
      </c>
      <c r="J10" s="674">
        <v>70</v>
      </c>
      <c r="K10" s="674">
        <v>81</v>
      </c>
      <c r="L10" s="674">
        <v>58</v>
      </c>
      <c r="M10" s="674">
        <v>9</v>
      </c>
      <c r="N10" s="674">
        <v>13</v>
      </c>
      <c r="O10" s="674">
        <v>5</v>
      </c>
      <c r="P10" s="675">
        <v>18</v>
      </c>
      <c r="Q10" s="675">
        <v>65</v>
      </c>
    </row>
    <row r="11" spans="1:18" ht="24" customHeight="1">
      <c r="A11" s="677" t="s">
        <v>1298</v>
      </c>
      <c r="B11" s="673">
        <v>5</v>
      </c>
      <c r="C11" s="673">
        <v>5</v>
      </c>
      <c r="D11" s="673">
        <v>1</v>
      </c>
      <c r="E11" s="673" t="s">
        <v>463</v>
      </c>
      <c r="F11" s="673">
        <v>1</v>
      </c>
      <c r="G11" s="673">
        <v>4</v>
      </c>
      <c r="H11" s="673">
        <v>5</v>
      </c>
      <c r="I11" s="673">
        <v>1</v>
      </c>
      <c r="J11" s="674">
        <v>65</v>
      </c>
      <c r="K11" s="674">
        <v>65</v>
      </c>
      <c r="L11" s="674">
        <v>59</v>
      </c>
      <c r="M11" s="674">
        <v>13</v>
      </c>
      <c r="N11" s="674">
        <v>7</v>
      </c>
      <c r="O11" s="674">
        <v>6</v>
      </c>
      <c r="P11" s="675">
        <v>25</v>
      </c>
      <c r="Q11" s="675">
        <v>42</v>
      </c>
    </row>
    <row r="12" spans="1:18" ht="24" customHeight="1">
      <c r="A12" s="677" t="s">
        <v>1299</v>
      </c>
      <c r="B12" s="673">
        <v>4</v>
      </c>
      <c r="C12" s="673">
        <v>4</v>
      </c>
      <c r="D12" s="673">
        <v>3</v>
      </c>
      <c r="E12" s="673" t="s">
        <v>463</v>
      </c>
      <c r="F12" s="673">
        <v>1</v>
      </c>
      <c r="G12" s="673">
        <v>2</v>
      </c>
      <c r="H12" s="673">
        <v>4</v>
      </c>
      <c r="I12" s="673">
        <v>1</v>
      </c>
      <c r="J12" s="674">
        <v>62</v>
      </c>
      <c r="K12" s="674">
        <v>72</v>
      </c>
      <c r="L12" s="674">
        <v>50</v>
      </c>
      <c r="M12" s="674">
        <v>10</v>
      </c>
      <c r="N12" s="674">
        <v>13</v>
      </c>
      <c r="O12" s="674">
        <v>8</v>
      </c>
      <c r="P12" s="675">
        <v>11</v>
      </c>
      <c r="Q12" s="675">
        <v>39</v>
      </c>
    </row>
    <row r="13" spans="1:18" ht="24" customHeight="1">
      <c r="A13" s="677" t="s">
        <v>1300</v>
      </c>
      <c r="B13" s="673">
        <v>5</v>
      </c>
      <c r="C13" s="673">
        <v>8</v>
      </c>
      <c r="D13" s="673" t="s">
        <v>463</v>
      </c>
      <c r="E13" s="673" t="s">
        <v>463</v>
      </c>
      <c r="F13" s="673" t="s">
        <v>463</v>
      </c>
      <c r="G13" s="673">
        <v>3</v>
      </c>
      <c r="H13" s="673">
        <v>6</v>
      </c>
      <c r="I13" s="673" t="s">
        <v>463</v>
      </c>
      <c r="J13" s="674">
        <v>55</v>
      </c>
      <c r="K13" s="674">
        <v>56</v>
      </c>
      <c r="L13" s="674">
        <v>57</v>
      </c>
      <c r="M13" s="674">
        <v>20</v>
      </c>
      <c r="N13" s="674">
        <v>11</v>
      </c>
      <c r="O13" s="674">
        <v>14</v>
      </c>
      <c r="P13" s="675">
        <v>21</v>
      </c>
      <c r="Q13" s="675">
        <v>46</v>
      </c>
    </row>
    <row r="14" spans="1:18" ht="24" customHeight="1">
      <c r="A14" s="677" t="s">
        <v>1301</v>
      </c>
      <c r="B14" s="673">
        <v>4</v>
      </c>
      <c r="C14" s="673">
        <v>12</v>
      </c>
      <c r="D14" s="673">
        <v>2</v>
      </c>
      <c r="E14" s="673" t="s">
        <v>463</v>
      </c>
      <c r="F14" s="673" t="s">
        <v>463</v>
      </c>
      <c r="G14" s="673">
        <v>3</v>
      </c>
      <c r="H14" s="673">
        <v>6</v>
      </c>
      <c r="I14" s="673">
        <v>1</v>
      </c>
      <c r="J14" s="674">
        <v>57</v>
      </c>
      <c r="K14" s="674">
        <v>62</v>
      </c>
      <c r="L14" s="674">
        <v>56</v>
      </c>
      <c r="M14" s="674">
        <v>7</v>
      </c>
      <c r="N14" s="674">
        <v>13</v>
      </c>
      <c r="O14" s="674">
        <v>5</v>
      </c>
      <c r="P14" s="675">
        <v>32</v>
      </c>
      <c r="Q14" s="675">
        <v>51</v>
      </c>
    </row>
    <row r="15" spans="1:18" ht="24" customHeight="1">
      <c r="A15" s="677" t="s">
        <v>1302</v>
      </c>
      <c r="B15" s="673" t="s">
        <v>463</v>
      </c>
      <c r="C15" s="673">
        <v>4</v>
      </c>
      <c r="D15" s="673" t="s">
        <v>463</v>
      </c>
      <c r="E15" s="673" t="s">
        <v>463</v>
      </c>
      <c r="F15" s="673">
        <v>3</v>
      </c>
      <c r="G15" s="673">
        <v>6</v>
      </c>
      <c r="H15" s="673">
        <v>4</v>
      </c>
      <c r="I15" s="673" t="s">
        <v>463</v>
      </c>
      <c r="J15" s="678">
        <v>61</v>
      </c>
      <c r="K15" s="678">
        <v>67</v>
      </c>
      <c r="L15" s="678">
        <v>72</v>
      </c>
      <c r="M15" s="678">
        <v>19</v>
      </c>
      <c r="N15" s="678">
        <v>12</v>
      </c>
      <c r="O15" s="678">
        <v>15</v>
      </c>
      <c r="P15" s="679">
        <v>32</v>
      </c>
      <c r="Q15" s="679">
        <v>49</v>
      </c>
    </row>
    <row r="16" spans="1:18" s="341" customFormat="1" ht="28.5" customHeight="1">
      <c r="A16" s="887" t="s">
        <v>421</v>
      </c>
      <c r="B16" s="339">
        <f t="shared" ref="B16:I16" si="0">SUM(B4:B15)</f>
        <v>56</v>
      </c>
      <c r="C16" s="339">
        <f t="shared" si="0"/>
        <v>80</v>
      </c>
      <c r="D16" s="339">
        <f t="shared" si="0"/>
        <v>10</v>
      </c>
      <c r="E16" s="339">
        <f t="shared" si="0"/>
        <v>8</v>
      </c>
      <c r="F16" s="339">
        <f t="shared" si="0"/>
        <v>12</v>
      </c>
      <c r="G16" s="339">
        <f t="shared" si="0"/>
        <v>49</v>
      </c>
      <c r="H16" s="339">
        <f t="shared" si="0"/>
        <v>49</v>
      </c>
      <c r="I16" s="339">
        <f t="shared" si="0"/>
        <v>11</v>
      </c>
      <c r="J16" s="339">
        <f t="shared" ref="J16:Q16" si="1">SUM(J4:J15)</f>
        <v>750</v>
      </c>
      <c r="K16" s="339">
        <f t="shared" si="1"/>
        <v>856</v>
      </c>
      <c r="L16" s="339">
        <f t="shared" si="1"/>
        <v>735</v>
      </c>
      <c r="M16" s="339">
        <f t="shared" si="1"/>
        <v>131</v>
      </c>
      <c r="N16" s="339">
        <f t="shared" si="1"/>
        <v>126</v>
      </c>
      <c r="O16" s="339">
        <f t="shared" si="1"/>
        <v>97</v>
      </c>
      <c r="P16" s="339">
        <f t="shared" si="1"/>
        <v>233</v>
      </c>
      <c r="Q16" s="339">
        <f t="shared" si="1"/>
        <v>596</v>
      </c>
    </row>
    <row r="17" spans="1:17" s="343" customFormat="1" ht="21.75" customHeight="1">
      <c r="A17" s="342" t="s">
        <v>1601</v>
      </c>
      <c r="I17" s="344"/>
      <c r="P17" s="344"/>
      <c r="Q17" s="344"/>
    </row>
    <row r="18" spans="1:17" ht="22.5" customHeight="1">
      <c r="A18" s="347"/>
      <c r="H18" s="348"/>
      <c r="I18" s="348"/>
      <c r="P18" s="348"/>
      <c r="Q18" s="348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landscape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74"/>
  <sheetViews>
    <sheetView workbookViewId="0">
      <selection activeCell="E8" sqref="E8"/>
    </sheetView>
  </sheetViews>
  <sheetFormatPr defaultColWidth="11" defaultRowHeight="15.75"/>
  <cols>
    <col min="1" max="1" width="3.7109375" style="355" customWidth="1"/>
    <col min="2" max="2" width="3.28515625" style="346" customWidth="1"/>
    <col min="3" max="3" width="22.7109375" style="356" bestFit="1" customWidth="1"/>
    <col min="4" max="4" width="26.7109375" style="356" bestFit="1" customWidth="1"/>
    <col min="5" max="5" width="34.5703125" style="356" customWidth="1"/>
    <col min="6" max="6" width="14.28515625" style="356" customWidth="1"/>
    <col min="7" max="7" width="19.85546875" style="356" customWidth="1"/>
    <col min="8" max="8" width="12.7109375" style="356" bestFit="1" customWidth="1"/>
    <col min="9" max="9" width="12.140625" style="356" bestFit="1" customWidth="1"/>
    <col min="10" max="16384" width="11" style="356"/>
  </cols>
  <sheetData>
    <row r="1" spans="1:9" s="349" customFormat="1" ht="21" customHeight="1">
      <c r="A1" s="1020" t="s">
        <v>1303</v>
      </c>
      <c r="B1" s="1020"/>
      <c r="C1" s="1020"/>
      <c r="D1" s="1020"/>
      <c r="E1" s="1020"/>
      <c r="F1" s="1020"/>
      <c r="G1" s="1020"/>
      <c r="H1" s="1020"/>
      <c r="I1" s="1020"/>
    </row>
    <row r="2" spans="1:9" s="353" customFormat="1" ht="18.95" customHeight="1">
      <c r="A2" s="1021" t="s">
        <v>1684</v>
      </c>
      <c r="B2" s="880"/>
      <c r="C2" s="880"/>
      <c r="D2" s="1021" t="s">
        <v>1685</v>
      </c>
      <c r="E2" s="1022" t="s">
        <v>2161</v>
      </c>
      <c r="F2" s="1023" t="s">
        <v>1686</v>
      </c>
      <c r="G2" s="1023"/>
      <c r="H2" s="1023" t="s">
        <v>2122</v>
      </c>
      <c r="I2" s="1023"/>
    </row>
    <row r="3" spans="1:9" s="352" customFormat="1" ht="18.95" customHeight="1">
      <c r="A3" s="881"/>
      <c r="B3" s="881"/>
      <c r="C3" s="881"/>
      <c r="D3" s="881"/>
      <c r="E3" s="1024"/>
      <c r="F3" s="1028" t="s">
        <v>2162</v>
      </c>
      <c r="G3" s="1028" t="s">
        <v>2163</v>
      </c>
      <c r="H3" s="1028" t="s">
        <v>2162</v>
      </c>
      <c r="I3" s="1028" t="s">
        <v>2163</v>
      </c>
    </row>
    <row r="4" spans="1:9" s="840" customFormat="1" ht="19.5" customHeight="1">
      <c r="A4" s="355" t="s">
        <v>1687</v>
      </c>
      <c r="B4" s="848">
        <v>1</v>
      </c>
      <c r="C4" s="849" t="s">
        <v>1688</v>
      </c>
      <c r="D4" s="849" t="s">
        <v>1689</v>
      </c>
      <c r="E4" s="839">
        <v>10804</v>
      </c>
      <c r="F4" s="839">
        <v>4989</v>
      </c>
      <c r="G4" s="839">
        <v>5331</v>
      </c>
      <c r="H4" s="841" t="s">
        <v>428</v>
      </c>
      <c r="I4" s="841" t="s">
        <v>428</v>
      </c>
    </row>
    <row r="5" spans="1:9" s="840" customFormat="1" ht="19.5" customHeight="1">
      <c r="A5" s="355" t="s">
        <v>1687</v>
      </c>
      <c r="B5" s="848">
        <v>2</v>
      </c>
      <c r="C5" s="849" t="s">
        <v>1690</v>
      </c>
      <c r="D5" s="849" t="s">
        <v>1691</v>
      </c>
      <c r="E5" s="839">
        <v>9474</v>
      </c>
      <c r="F5" s="839">
        <v>3192</v>
      </c>
      <c r="G5" s="839">
        <v>6282</v>
      </c>
      <c r="H5" s="841" t="s">
        <v>428</v>
      </c>
      <c r="I5" s="841" t="s">
        <v>428</v>
      </c>
    </row>
    <row r="6" spans="1:9" s="840" customFormat="1" ht="19.5" customHeight="1">
      <c r="A6" s="355" t="s">
        <v>1687</v>
      </c>
      <c r="B6" s="848">
        <v>3</v>
      </c>
      <c r="C6" s="849" t="s">
        <v>7</v>
      </c>
      <c r="D6" s="849" t="s">
        <v>1692</v>
      </c>
      <c r="E6" s="839">
        <v>25007</v>
      </c>
      <c r="F6" s="839">
        <v>5384</v>
      </c>
      <c r="G6" s="839">
        <v>10726</v>
      </c>
      <c r="H6" s="839">
        <v>2113</v>
      </c>
      <c r="I6" s="839">
        <v>2347</v>
      </c>
    </row>
    <row r="7" spans="1:9" s="840" customFormat="1" ht="19.5" customHeight="1">
      <c r="A7" s="355" t="s">
        <v>1687</v>
      </c>
      <c r="B7" s="848">
        <v>4</v>
      </c>
      <c r="C7" s="849" t="s">
        <v>916</v>
      </c>
      <c r="D7" s="849" t="s">
        <v>1693</v>
      </c>
      <c r="E7" s="839">
        <v>43832</v>
      </c>
      <c r="F7" s="839">
        <v>9705</v>
      </c>
      <c r="G7" s="839">
        <v>16030</v>
      </c>
      <c r="H7" s="839">
        <v>2528</v>
      </c>
      <c r="I7" s="839">
        <v>3073</v>
      </c>
    </row>
    <row r="8" spans="1:9" s="840" customFormat="1" ht="19.5" customHeight="1">
      <c r="A8" s="355" t="s">
        <v>1687</v>
      </c>
      <c r="B8" s="848">
        <v>5</v>
      </c>
      <c r="C8" s="849" t="s">
        <v>1694</v>
      </c>
      <c r="D8" s="849" t="s">
        <v>1695</v>
      </c>
      <c r="E8" s="839">
        <v>12831</v>
      </c>
      <c r="F8" s="839">
        <v>3859</v>
      </c>
      <c r="G8" s="839">
        <v>8942</v>
      </c>
      <c r="H8" s="841" t="s">
        <v>428</v>
      </c>
      <c r="I8" s="841" t="s">
        <v>428</v>
      </c>
    </row>
    <row r="9" spans="1:9" s="840" customFormat="1" ht="19.5" customHeight="1">
      <c r="A9" s="355" t="s">
        <v>1687</v>
      </c>
      <c r="B9" s="848">
        <v>6</v>
      </c>
      <c r="C9" s="849" t="s">
        <v>1696</v>
      </c>
      <c r="D9" s="849" t="s">
        <v>1697</v>
      </c>
      <c r="E9" s="839">
        <v>12964</v>
      </c>
      <c r="F9" s="839">
        <v>3953</v>
      </c>
      <c r="G9" s="839">
        <v>8848</v>
      </c>
      <c r="H9" s="841" t="s">
        <v>428</v>
      </c>
      <c r="I9" s="841" t="s">
        <v>428</v>
      </c>
    </row>
    <row r="10" spans="1:9" s="840" customFormat="1" ht="19.5" customHeight="1">
      <c r="A10" s="355" t="s">
        <v>1687</v>
      </c>
      <c r="B10" s="848">
        <v>7</v>
      </c>
      <c r="C10" s="849" t="s">
        <v>1698</v>
      </c>
      <c r="D10" s="849" t="s">
        <v>1699</v>
      </c>
      <c r="E10" s="839">
        <v>39076</v>
      </c>
      <c r="F10" s="839">
        <v>7708</v>
      </c>
      <c r="G10" s="839">
        <v>16997</v>
      </c>
      <c r="H10" s="839">
        <v>4585</v>
      </c>
      <c r="I10" s="839">
        <v>9024</v>
      </c>
    </row>
    <row r="11" spans="1:9" s="840" customFormat="1" ht="19.5" customHeight="1">
      <c r="A11" s="355" t="s">
        <v>1687</v>
      </c>
      <c r="B11" s="848">
        <v>8</v>
      </c>
      <c r="C11" s="849" t="s">
        <v>1700</v>
      </c>
      <c r="D11" s="849" t="s">
        <v>1701</v>
      </c>
      <c r="E11" s="839">
        <v>36724</v>
      </c>
      <c r="F11" s="839">
        <v>7097</v>
      </c>
      <c r="G11" s="839">
        <v>12798</v>
      </c>
      <c r="H11" s="839">
        <v>4701</v>
      </c>
      <c r="I11" s="839">
        <v>6227</v>
      </c>
    </row>
    <row r="12" spans="1:9" s="840" customFormat="1" ht="19.5" customHeight="1">
      <c r="A12" s="355" t="s">
        <v>1687</v>
      </c>
      <c r="B12" s="848">
        <v>9</v>
      </c>
      <c r="C12" s="849" t="s">
        <v>1702</v>
      </c>
      <c r="D12" s="849" t="s">
        <v>1703</v>
      </c>
      <c r="E12" s="839">
        <v>23747</v>
      </c>
      <c r="F12" s="839">
        <v>4590</v>
      </c>
      <c r="G12" s="839">
        <v>11825</v>
      </c>
      <c r="H12" s="839">
        <v>2118</v>
      </c>
      <c r="I12" s="839">
        <v>4641</v>
      </c>
    </row>
    <row r="13" spans="1:9" s="840" customFormat="1" ht="19.5" customHeight="1">
      <c r="A13" s="355" t="s">
        <v>1687</v>
      </c>
      <c r="B13" s="848">
        <v>10</v>
      </c>
      <c r="C13" s="849" t="s">
        <v>1704</v>
      </c>
      <c r="D13" s="849" t="s">
        <v>1705</v>
      </c>
      <c r="E13" s="839">
        <v>9241</v>
      </c>
      <c r="F13" s="839">
        <v>4336</v>
      </c>
      <c r="G13" s="839">
        <v>4785</v>
      </c>
      <c r="H13" s="841" t="s">
        <v>428</v>
      </c>
      <c r="I13" s="841" t="s">
        <v>428</v>
      </c>
    </row>
    <row r="14" spans="1:9" s="840" customFormat="1" ht="19.5" customHeight="1">
      <c r="A14" s="355" t="s">
        <v>1687</v>
      </c>
      <c r="B14" s="848">
        <v>11</v>
      </c>
      <c r="C14" s="849" t="s">
        <v>1706</v>
      </c>
      <c r="D14" s="849" t="s">
        <v>1707</v>
      </c>
      <c r="E14" s="839">
        <v>14957</v>
      </c>
      <c r="F14" s="839">
        <v>4442</v>
      </c>
      <c r="G14" s="839">
        <v>8242</v>
      </c>
      <c r="H14" s="839">
        <v>618</v>
      </c>
      <c r="I14" s="839">
        <v>1655</v>
      </c>
    </row>
    <row r="15" spans="1:9" s="840" customFormat="1" ht="19.5" customHeight="1">
      <c r="A15" s="355" t="s">
        <v>1687</v>
      </c>
      <c r="B15" s="848">
        <v>12</v>
      </c>
      <c r="C15" s="849" t="s">
        <v>1708</v>
      </c>
      <c r="D15" s="849" t="s">
        <v>1709</v>
      </c>
      <c r="E15" s="839">
        <v>14786</v>
      </c>
      <c r="F15" s="839">
        <v>3471</v>
      </c>
      <c r="G15" s="839">
        <v>6435</v>
      </c>
      <c r="H15" s="839">
        <v>1482</v>
      </c>
      <c r="I15" s="839">
        <v>3398</v>
      </c>
    </row>
    <row r="16" spans="1:9" s="840" customFormat="1" ht="19.5" customHeight="1">
      <c r="A16" s="355" t="s">
        <v>1687</v>
      </c>
      <c r="B16" s="848">
        <v>13</v>
      </c>
      <c r="C16" s="849" t="s">
        <v>1710</v>
      </c>
      <c r="D16" s="849" t="s">
        <v>1711</v>
      </c>
      <c r="E16" s="839">
        <v>17447</v>
      </c>
      <c r="F16" s="839">
        <v>3455</v>
      </c>
      <c r="G16" s="839">
        <v>5632</v>
      </c>
      <c r="H16" s="839">
        <v>2038</v>
      </c>
      <c r="I16" s="839">
        <v>2068</v>
      </c>
    </row>
    <row r="17" spans="1:9" s="840" customFormat="1" ht="19.5" customHeight="1">
      <c r="A17" s="355" t="s">
        <v>1687</v>
      </c>
      <c r="B17" s="848">
        <v>14</v>
      </c>
      <c r="C17" s="849" t="s">
        <v>1712</v>
      </c>
      <c r="D17" s="849" t="s">
        <v>1713</v>
      </c>
      <c r="E17" s="839">
        <v>9150</v>
      </c>
      <c r="F17" s="839">
        <v>2580</v>
      </c>
      <c r="G17" s="839">
        <v>4977</v>
      </c>
      <c r="H17" s="841" t="s">
        <v>428</v>
      </c>
      <c r="I17" s="841" t="s">
        <v>428</v>
      </c>
    </row>
    <row r="18" spans="1:9" s="840" customFormat="1" ht="19.5" customHeight="1">
      <c r="A18" s="355" t="s">
        <v>1687</v>
      </c>
      <c r="B18" s="848">
        <v>15</v>
      </c>
      <c r="C18" s="849" t="s">
        <v>0</v>
      </c>
      <c r="D18" s="849" t="s">
        <v>1714</v>
      </c>
      <c r="E18" s="839">
        <v>48159</v>
      </c>
      <c r="F18" s="839">
        <v>7415</v>
      </c>
      <c r="G18" s="839">
        <v>21722</v>
      </c>
      <c r="H18" s="839">
        <v>2462</v>
      </c>
      <c r="I18" s="839">
        <v>2873</v>
      </c>
    </row>
    <row r="19" spans="1:9" s="840" customFormat="1" ht="19.5" customHeight="1">
      <c r="A19" s="355" t="s">
        <v>1687</v>
      </c>
      <c r="B19" s="848">
        <v>16</v>
      </c>
      <c r="C19" s="849" t="s">
        <v>1715</v>
      </c>
      <c r="D19" s="849" t="s">
        <v>1716</v>
      </c>
      <c r="E19" s="839">
        <v>20416</v>
      </c>
      <c r="F19" s="839">
        <v>4480</v>
      </c>
      <c r="G19" s="839">
        <v>10315</v>
      </c>
      <c r="H19" s="839">
        <v>2365</v>
      </c>
      <c r="I19" s="839">
        <v>3256</v>
      </c>
    </row>
    <row r="20" spans="1:9" s="840" customFormat="1" ht="19.5" customHeight="1">
      <c r="A20" s="355" t="s">
        <v>1687</v>
      </c>
      <c r="B20" s="848">
        <v>17</v>
      </c>
      <c r="C20" s="849" t="s">
        <v>1016</v>
      </c>
      <c r="D20" s="849" t="s">
        <v>1717</v>
      </c>
      <c r="E20" s="839">
        <v>16440</v>
      </c>
      <c r="F20" s="839">
        <v>3776</v>
      </c>
      <c r="G20" s="839">
        <v>5028</v>
      </c>
      <c r="H20" s="839">
        <v>2032</v>
      </c>
      <c r="I20" s="839">
        <v>1887</v>
      </c>
    </row>
    <row r="21" spans="1:9" s="840" customFormat="1" ht="19.5" customHeight="1">
      <c r="A21" s="355" t="s">
        <v>1687</v>
      </c>
      <c r="B21" s="848">
        <v>18</v>
      </c>
      <c r="C21" s="849" t="s">
        <v>1718</v>
      </c>
      <c r="D21" s="849" t="s">
        <v>1709</v>
      </c>
      <c r="E21" s="839">
        <v>16122</v>
      </c>
      <c r="F21" s="839">
        <v>2355</v>
      </c>
      <c r="G21" s="839">
        <v>5385</v>
      </c>
      <c r="H21" s="839">
        <v>2012</v>
      </c>
      <c r="I21" s="839">
        <v>4748</v>
      </c>
    </row>
    <row r="22" spans="1:9" s="840" customFormat="1" ht="19.5" customHeight="1">
      <c r="A22" s="355" t="s">
        <v>1687</v>
      </c>
      <c r="B22" s="848">
        <v>19</v>
      </c>
      <c r="C22" s="849" t="s">
        <v>1719</v>
      </c>
      <c r="D22" s="849" t="s">
        <v>1692</v>
      </c>
      <c r="E22" s="839">
        <v>21393</v>
      </c>
      <c r="F22" s="839">
        <v>4862</v>
      </c>
      <c r="G22" s="839">
        <v>9693</v>
      </c>
      <c r="H22" s="839">
        <v>2096</v>
      </c>
      <c r="I22" s="839">
        <v>2513</v>
      </c>
    </row>
    <row r="23" spans="1:9" s="840" customFormat="1" ht="19.5" customHeight="1">
      <c r="A23" s="355" t="s">
        <v>1687</v>
      </c>
      <c r="B23" s="848">
        <v>20</v>
      </c>
      <c r="C23" s="849" t="s">
        <v>1720</v>
      </c>
      <c r="D23" s="849" t="s">
        <v>1721</v>
      </c>
      <c r="E23" s="839">
        <v>7299</v>
      </c>
      <c r="F23" s="839">
        <v>2594</v>
      </c>
      <c r="G23" s="839">
        <v>4554</v>
      </c>
      <c r="H23" s="841" t="s">
        <v>428</v>
      </c>
      <c r="I23" s="841" t="s">
        <v>428</v>
      </c>
    </row>
    <row r="24" spans="1:9" s="840" customFormat="1" ht="19.5" customHeight="1">
      <c r="A24" s="355" t="s">
        <v>1687</v>
      </c>
      <c r="B24" s="848">
        <v>21</v>
      </c>
      <c r="C24" s="849" t="s">
        <v>989</v>
      </c>
      <c r="D24" s="849" t="s">
        <v>1722</v>
      </c>
      <c r="E24" s="839">
        <v>40750</v>
      </c>
      <c r="F24" s="839">
        <v>9323</v>
      </c>
      <c r="G24" s="839">
        <v>21731</v>
      </c>
      <c r="H24" s="839">
        <v>3192</v>
      </c>
      <c r="I24" s="839">
        <v>3665</v>
      </c>
    </row>
    <row r="25" spans="1:9" s="840" customFormat="1" ht="19.5" customHeight="1">
      <c r="A25" s="355" t="s">
        <v>1687</v>
      </c>
      <c r="B25" s="848">
        <v>22</v>
      </c>
      <c r="C25" s="849" t="s">
        <v>974</v>
      </c>
      <c r="D25" s="849" t="s">
        <v>1723</v>
      </c>
      <c r="E25" s="839">
        <v>26095</v>
      </c>
      <c r="F25" s="839">
        <v>3131</v>
      </c>
      <c r="G25" s="839">
        <v>13759</v>
      </c>
      <c r="H25" s="839">
        <v>1270</v>
      </c>
      <c r="I25" s="839">
        <v>7337</v>
      </c>
    </row>
    <row r="26" spans="1:9" s="840" customFormat="1" ht="19.5" customHeight="1">
      <c r="A26" s="355" t="s">
        <v>1687</v>
      </c>
      <c r="B26" s="848">
        <v>23</v>
      </c>
      <c r="C26" s="849" t="s">
        <v>1724</v>
      </c>
      <c r="D26" s="849" t="s">
        <v>1725</v>
      </c>
      <c r="E26" s="839">
        <v>21140</v>
      </c>
      <c r="F26" s="839">
        <v>3264</v>
      </c>
      <c r="G26" s="839">
        <v>10522</v>
      </c>
      <c r="H26" s="839">
        <v>3033</v>
      </c>
      <c r="I26" s="839">
        <v>4303</v>
      </c>
    </row>
    <row r="27" spans="1:9" s="840" customFormat="1" ht="19.5" customHeight="1">
      <c r="A27" s="355" t="s">
        <v>1687</v>
      </c>
      <c r="B27" s="848">
        <v>24</v>
      </c>
      <c r="C27" s="849" t="s">
        <v>997</v>
      </c>
      <c r="D27" s="849" t="s">
        <v>1717</v>
      </c>
      <c r="E27" s="839">
        <v>17557</v>
      </c>
      <c r="F27" s="839">
        <v>6440</v>
      </c>
      <c r="G27" s="839">
        <v>11117</v>
      </c>
      <c r="H27" s="841" t="s">
        <v>428</v>
      </c>
      <c r="I27" s="841" t="s">
        <v>428</v>
      </c>
    </row>
    <row r="28" spans="1:9" s="840" customFormat="1" ht="19.5" customHeight="1">
      <c r="A28" s="355" t="s">
        <v>1687</v>
      </c>
      <c r="B28" s="848">
        <v>25</v>
      </c>
      <c r="C28" s="849" t="s">
        <v>907</v>
      </c>
      <c r="D28" s="849" t="s">
        <v>1726</v>
      </c>
      <c r="E28" s="839">
        <v>12257</v>
      </c>
      <c r="F28" s="839">
        <v>4188</v>
      </c>
      <c r="G28" s="839">
        <v>7232</v>
      </c>
      <c r="H28" s="841" t="s">
        <v>428</v>
      </c>
      <c r="I28" s="841" t="s">
        <v>428</v>
      </c>
    </row>
    <row r="29" spans="1:9" s="840" customFormat="1" ht="19.5" customHeight="1">
      <c r="A29" s="355" t="s">
        <v>1687</v>
      </c>
      <c r="B29" s="848">
        <v>26</v>
      </c>
      <c r="C29" s="849" t="s">
        <v>1727</v>
      </c>
      <c r="D29" s="849" t="s">
        <v>1728</v>
      </c>
      <c r="E29" s="839">
        <v>11720</v>
      </c>
      <c r="F29" s="839">
        <v>2978</v>
      </c>
      <c r="G29" s="839">
        <v>6359</v>
      </c>
      <c r="H29" s="841" t="s">
        <v>428</v>
      </c>
      <c r="I29" s="841" t="s">
        <v>428</v>
      </c>
    </row>
    <row r="30" spans="1:9" s="840" customFormat="1" ht="19.5" customHeight="1">
      <c r="A30" s="355" t="s">
        <v>1687</v>
      </c>
      <c r="B30" s="848">
        <v>27</v>
      </c>
      <c r="C30" s="849" t="s">
        <v>1729</v>
      </c>
      <c r="D30" s="849" t="s">
        <v>1730</v>
      </c>
      <c r="E30" s="839">
        <v>32063</v>
      </c>
      <c r="F30" s="839">
        <v>6221</v>
      </c>
      <c r="G30" s="839">
        <v>17507</v>
      </c>
      <c r="H30" s="841">
        <v>2450</v>
      </c>
      <c r="I30" s="841">
        <v>5885</v>
      </c>
    </row>
    <row r="31" spans="1:9" s="840" customFormat="1" ht="19.5" customHeight="1">
      <c r="A31" s="355" t="s">
        <v>1687</v>
      </c>
      <c r="B31" s="848">
        <v>28</v>
      </c>
      <c r="C31" s="849" t="s">
        <v>1731</v>
      </c>
      <c r="D31" s="849" t="s">
        <v>1732</v>
      </c>
      <c r="E31" s="839">
        <v>8490</v>
      </c>
      <c r="F31" s="839">
        <v>3875</v>
      </c>
      <c r="G31" s="839">
        <v>4197</v>
      </c>
      <c r="H31" s="841" t="s">
        <v>428</v>
      </c>
      <c r="I31" s="841" t="s">
        <v>428</v>
      </c>
    </row>
    <row r="32" spans="1:9" s="840" customFormat="1" ht="19.5" customHeight="1">
      <c r="A32" s="355" t="s">
        <v>1687</v>
      </c>
      <c r="B32" s="848">
        <v>29</v>
      </c>
      <c r="C32" s="849" t="s">
        <v>1733</v>
      </c>
      <c r="D32" s="849" t="s">
        <v>1734</v>
      </c>
      <c r="E32" s="839">
        <v>38198</v>
      </c>
      <c r="F32" s="839">
        <v>7155</v>
      </c>
      <c r="G32" s="839">
        <v>14208</v>
      </c>
      <c r="H32" s="841">
        <v>2873</v>
      </c>
      <c r="I32" s="841">
        <v>5433</v>
      </c>
    </row>
    <row r="33" spans="1:9" s="840" customFormat="1" ht="19.5" customHeight="1">
      <c r="A33" s="355" t="s">
        <v>1687</v>
      </c>
      <c r="B33" s="848">
        <v>30</v>
      </c>
      <c r="C33" s="849" t="s">
        <v>1144</v>
      </c>
      <c r="D33" s="849" t="s">
        <v>1735</v>
      </c>
      <c r="E33" s="839">
        <v>19216</v>
      </c>
      <c r="F33" s="839">
        <v>4343</v>
      </c>
      <c r="G33" s="839">
        <v>7718</v>
      </c>
      <c r="H33" s="841">
        <v>2901</v>
      </c>
      <c r="I33" s="841">
        <v>3939</v>
      </c>
    </row>
    <row r="34" spans="1:9" s="840" customFormat="1" ht="19.5" customHeight="1">
      <c r="A34" s="355" t="s">
        <v>1687</v>
      </c>
      <c r="B34" s="848">
        <v>31</v>
      </c>
      <c r="C34" s="849" t="s">
        <v>2125</v>
      </c>
      <c r="D34" s="849" t="s">
        <v>1736</v>
      </c>
      <c r="E34" s="839">
        <v>24815</v>
      </c>
      <c r="F34" s="839">
        <v>4104</v>
      </c>
      <c r="G34" s="839">
        <v>13119</v>
      </c>
      <c r="H34" s="841">
        <v>2393</v>
      </c>
      <c r="I34" s="841">
        <v>5199</v>
      </c>
    </row>
    <row r="35" spans="1:9" s="840" customFormat="1" ht="19.5" customHeight="1">
      <c r="A35" s="355" t="s">
        <v>1687</v>
      </c>
      <c r="B35" s="848">
        <v>32</v>
      </c>
      <c r="C35" s="849" t="s">
        <v>1737</v>
      </c>
      <c r="D35" s="849" t="s">
        <v>1738</v>
      </c>
      <c r="E35" s="839">
        <v>11617</v>
      </c>
      <c r="F35" s="839">
        <v>5281</v>
      </c>
      <c r="G35" s="839">
        <v>6336</v>
      </c>
      <c r="H35" s="841" t="s">
        <v>428</v>
      </c>
      <c r="I35" s="841" t="s">
        <v>428</v>
      </c>
    </row>
    <row r="36" spans="1:9" ht="19.5" customHeight="1">
      <c r="A36" s="355" t="s">
        <v>1687</v>
      </c>
      <c r="B36" s="848">
        <v>33</v>
      </c>
      <c r="C36" s="849" t="s">
        <v>1413</v>
      </c>
      <c r="D36" s="849" t="s">
        <v>1739</v>
      </c>
      <c r="E36" s="839">
        <v>34860</v>
      </c>
      <c r="F36" s="839">
        <v>9964</v>
      </c>
      <c r="G36" s="839">
        <v>20651</v>
      </c>
      <c r="H36" s="839">
        <v>1213</v>
      </c>
      <c r="I36" s="839">
        <v>3132</v>
      </c>
    </row>
    <row r="37" spans="1:9" ht="19.5" customHeight="1">
      <c r="A37" s="850" t="s">
        <v>1687</v>
      </c>
      <c r="B37" s="850">
        <v>34</v>
      </c>
      <c r="C37" s="843" t="s">
        <v>1740</v>
      </c>
      <c r="D37" s="843" t="s">
        <v>1738</v>
      </c>
      <c r="E37" s="839">
        <v>18970</v>
      </c>
      <c r="F37" s="842">
        <v>4148</v>
      </c>
      <c r="G37" s="842">
        <v>6794</v>
      </c>
      <c r="H37" s="842">
        <v>1912</v>
      </c>
      <c r="I37" s="842">
        <v>2240</v>
      </c>
    </row>
    <row r="38" spans="1:9" ht="19.5" customHeight="1">
      <c r="A38" s="355" t="s">
        <v>1687</v>
      </c>
      <c r="B38" s="848">
        <v>35</v>
      </c>
      <c r="C38" s="372" t="s">
        <v>976</v>
      </c>
      <c r="D38" s="372" t="s">
        <v>1741</v>
      </c>
      <c r="E38" s="851">
        <v>20823</v>
      </c>
      <c r="F38" s="851">
        <v>4404</v>
      </c>
      <c r="G38" s="851">
        <v>8270</v>
      </c>
      <c r="H38" s="841">
        <v>2140</v>
      </c>
      <c r="I38" s="841">
        <v>5355</v>
      </c>
    </row>
    <row r="39" spans="1:9" ht="19.5" customHeight="1">
      <c r="A39" s="355" t="s">
        <v>1687</v>
      </c>
      <c r="B39" s="355">
        <v>36</v>
      </c>
      <c r="C39" s="852" t="s">
        <v>1742</v>
      </c>
      <c r="D39" s="372" t="s">
        <v>1743</v>
      </c>
      <c r="E39" s="839">
        <v>12782</v>
      </c>
      <c r="F39" s="839">
        <v>3134</v>
      </c>
      <c r="G39" s="839">
        <v>9648</v>
      </c>
      <c r="H39" s="841" t="s">
        <v>428</v>
      </c>
      <c r="I39" s="841" t="s">
        <v>428</v>
      </c>
    </row>
    <row r="40" spans="1:9" ht="19.5" customHeight="1">
      <c r="A40" s="355" t="s">
        <v>1687</v>
      </c>
      <c r="B40" s="848">
        <v>37</v>
      </c>
      <c r="C40" s="372" t="s">
        <v>1744</v>
      </c>
      <c r="D40" s="372" t="s">
        <v>1723</v>
      </c>
      <c r="E40" s="839">
        <v>11451</v>
      </c>
      <c r="F40" s="839">
        <v>4522</v>
      </c>
      <c r="G40" s="839">
        <v>6929</v>
      </c>
      <c r="H40" s="841" t="s">
        <v>428</v>
      </c>
      <c r="I40" s="841" t="s">
        <v>428</v>
      </c>
    </row>
    <row r="41" spans="1:9" ht="19.5" customHeight="1">
      <c r="A41" s="355" t="s">
        <v>1687</v>
      </c>
      <c r="B41" s="355">
        <v>38</v>
      </c>
      <c r="C41" s="372" t="s">
        <v>2126</v>
      </c>
      <c r="D41" s="372" t="s">
        <v>1745</v>
      </c>
      <c r="E41" s="839">
        <v>18681</v>
      </c>
      <c r="F41" s="839">
        <v>3679</v>
      </c>
      <c r="G41" s="839">
        <v>9758</v>
      </c>
      <c r="H41" s="841">
        <v>1990</v>
      </c>
      <c r="I41" s="841">
        <v>5018</v>
      </c>
    </row>
    <row r="42" spans="1:9" ht="19.5" customHeight="1">
      <c r="A42" s="355" t="s">
        <v>1687</v>
      </c>
      <c r="B42" s="848">
        <v>39</v>
      </c>
      <c r="C42" s="372" t="s">
        <v>1264</v>
      </c>
      <c r="D42" s="372" t="s">
        <v>1746</v>
      </c>
      <c r="E42" s="839">
        <v>23196</v>
      </c>
      <c r="F42" s="839">
        <v>5159</v>
      </c>
      <c r="G42" s="839">
        <v>10754</v>
      </c>
      <c r="H42" s="841">
        <v>2776</v>
      </c>
      <c r="I42" s="841">
        <v>5305</v>
      </c>
    </row>
    <row r="43" spans="1:9" ht="19.5" customHeight="1">
      <c r="A43" s="355" t="s">
        <v>1687</v>
      </c>
      <c r="B43" s="355">
        <v>40</v>
      </c>
      <c r="C43" s="372" t="s">
        <v>1212</v>
      </c>
      <c r="D43" s="372" t="s">
        <v>1747</v>
      </c>
      <c r="E43" s="839">
        <v>35597</v>
      </c>
      <c r="F43" s="839">
        <v>6861</v>
      </c>
      <c r="G43" s="839">
        <v>21536</v>
      </c>
      <c r="H43" s="841">
        <v>2035</v>
      </c>
      <c r="I43" s="841">
        <v>5165</v>
      </c>
    </row>
    <row r="44" spans="1:9" ht="19.5" customHeight="1">
      <c r="A44" s="355" t="s">
        <v>1687</v>
      </c>
      <c r="B44" s="848">
        <v>41</v>
      </c>
      <c r="C44" s="372" t="s">
        <v>957</v>
      </c>
      <c r="D44" s="372" t="s">
        <v>1748</v>
      </c>
      <c r="E44" s="839">
        <v>36059</v>
      </c>
      <c r="F44" s="839">
        <v>6931</v>
      </c>
      <c r="G44" s="839">
        <v>19015</v>
      </c>
      <c r="H44" s="841">
        <v>3190</v>
      </c>
      <c r="I44" s="841">
        <v>6344</v>
      </c>
    </row>
    <row r="45" spans="1:9" ht="19.5" customHeight="1">
      <c r="A45" s="355" t="s">
        <v>1687</v>
      </c>
      <c r="B45" s="355">
        <v>42</v>
      </c>
      <c r="C45" s="372" t="s">
        <v>1749</v>
      </c>
      <c r="D45" s="372" t="s">
        <v>1750</v>
      </c>
      <c r="E45" s="839">
        <v>35684</v>
      </c>
      <c r="F45" s="839">
        <v>8141</v>
      </c>
      <c r="G45" s="839">
        <v>12350</v>
      </c>
      <c r="H45" s="841">
        <v>4711</v>
      </c>
      <c r="I45" s="841">
        <v>9757</v>
      </c>
    </row>
    <row r="46" spans="1:9" ht="19.5" customHeight="1">
      <c r="A46" s="355" t="s">
        <v>1687</v>
      </c>
      <c r="B46" s="848">
        <v>43</v>
      </c>
      <c r="C46" s="372" t="s">
        <v>70</v>
      </c>
      <c r="D46" s="372" t="s">
        <v>1751</v>
      </c>
      <c r="E46" s="839">
        <v>33300</v>
      </c>
      <c r="F46" s="839">
        <v>6622</v>
      </c>
      <c r="G46" s="839">
        <v>15275</v>
      </c>
      <c r="H46" s="841">
        <v>3141</v>
      </c>
      <c r="I46" s="841">
        <v>4039</v>
      </c>
    </row>
    <row r="47" spans="1:9" ht="19.5" customHeight="1">
      <c r="A47" s="355" t="s">
        <v>1687</v>
      </c>
      <c r="B47" s="848">
        <v>44</v>
      </c>
      <c r="C47" s="372" t="s">
        <v>1752</v>
      </c>
      <c r="D47" s="372" t="s">
        <v>1753</v>
      </c>
      <c r="E47" s="839">
        <v>16674</v>
      </c>
      <c r="F47" s="839">
        <v>3349</v>
      </c>
      <c r="G47" s="839">
        <v>7362</v>
      </c>
      <c r="H47" s="841">
        <v>2028</v>
      </c>
      <c r="I47" s="841">
        <v>2222</v>
      </c>
    </row>
    <row r="48" spans="1:9" ht="19.5" customHeight="1">
      <c r="A48" s="355" t="s">
        <v>1687</v>
      </c>
      <c r="B48" s="848">
        <v>45</v>
      </c>
      <c r="C48" s="372" t="s">
        <v>1754</v>
      </c>
      <c r="D48" s="372" t="s">
        <v>1755</v>
      </c>
      <c r="E48" s="839">
        <v>28614</v>
      </c>
      <c r="F48" s="839">
        <v>7236</v>
      </c>
      <c r="G48" s="839">
        <v>20955</v>
      </c>
      <c r="H48" s="841" t="s">
        <v>428</v>
      </c>
      <c r="I48" s="841" t="s">
        <v>428</v>
      </c>
    </row>
    <row r="49" spans="1:9" ht="19.5" customHeight="1">
      <c r="A49" s="355" t="s">
        <v>1687</v>
      </c>
      <c r="B49" s="355">
        <v>46</v>
      </c>
      <c r="C49" s="372" t="s">
        <v>1756</v>
      </c>
      <c r="D49" s="372" t="s">
        <v>1757</v>
      </c>
      <c r="E49" s="839">
        <v>16211</v>
      </c>
      <c r="F49" s="839">
        <v>5283</v>
      </c>
      <c r="G49" s="839">
        <v>10918</v>
      </c>
      <c r="H49" s="841" t="s">
        <v>428</v>
      </c>
      <c r="I49" s="841" t="s">
        <v>428</v>
      </c>
    </row>
    <row r="50" spans="1:9" ht="19.5" customHeight="1">
      <c r="A50" s="355" t="s">
        <v>1687</v>
      </c>
      <c r="B50" s="848">
        <v>47</v>
      </c>
      <c r="C50" s="372" t="s">
        <v>1758</v>
      </c>
      <c r="D50" s="372" t="s">
        <v>1759</v>
      </c>
      <c r="E50" s="839">
        <v>13043</v>
      </c>
      <c r="F50" s="839">
        <v>4030</v>
      </c>
      <c r="G50" s="839">
        <v>9013</v>
      </c>
      <c r="H50" s="841" t="s">
        <v>428</v>
      </c>
      <c r="I50" s="841" t="s">
        <v>428</v>
      </c>
    </row>
    <row r="51" spans="1:9" ht="19.5" customHeight="1">
      <c r="A51" s="355" t="s">
        <v>1687</v>
      </c>
      <c r="B51" s="355">
        <v>48</v>
      </c>
      <c r="C51" s="372" t="s">
        <v>1760</v>
      </c>
      <c r="D51" s="372" t="s">
        <v>1761</v>
      </c>
      <c r="E51" s="839">
        <v>38971</v>
      </c>
      <c r="F51" s="839">
        <v>5189</v>
      </c>
      <c r="G51" s="839">
        <v>19259</v>
      </c>
      <c r="H51" s="841">
        <v>4772</v>
      </c>
      <c r="I51" s="841">
        <v>7264</v>
      </c>
    </row>
    <row r="52" spans="1:9" ht="19.5" customHeight="1">
      <c r="A52" s="355" t="s">
        <v>1687</v>
      </c>
      <c r="B52" s="848">
        <v>49</v>
      </c>
      <c r="C52" s="372" t="s">
        <v>1159</v>
      </c>
      <c r="D52" s="372" t="s">
        <v>1762</v>
      </c>
      <c r="E52" s="839">
        <v>16190</v>
      </c>
      <c r="F52" s="839">
        <v>3024</v>
      </c>
      <c r="G52" s="839">
        <v>7388</v>
      </c>
      <c r="H52" s="841">
        <v>2013</v>
      </c>
      <c r="I52" s="841">
        <v>3765</v>
      </c>
    </row>
    <row r="53" spans="1:9" ht="19.5" customHeight="1">
      <c r="A53" s="355" t="s">
        <v>1687</v>
      </c>
      <c r="B53" s="355">
        <v>50</v>
      </c>
      <c r="C53" s="372" t="s">
        <v>61</v>
      </c>
      <c r="D53" s="372" t="s">
        <v>1763</v>
      </c>
      <c r="E53" s="839">
        <v>25900</v>
      </c>
      <c r="F53" s="839">
        <v>5509</v>
      </c>
      <c r="G53" s="839">
        <v>13112</v>
      </c>
      <c r="H53" s="841">
        <v>3346</v>
      </c>
      <c r="I53" s="841">
        <v>4233</v>
      </c>
    </row>
    <row r="54" spans="1:9" ht="19.5" customHeight="1">
      <c r="A54" s="355" t="s">
        <v>1687</v>
      </c>
      <c r="B54" s="848">
        <v>51</v>
      </c>
      <c r="C54" s="372" t="s">
        <v>1434</v>
      </c>
      <c r="D54" s="372" t="s">
        <v>1707</v>
      </c>
      <c r="E54" s="839">
        <v>11254</v>
      </c>
      <c r="F54" s="839">
        <v>3882</v>
      </c>
      <c r="G54" s="839">
        <v>5127</v>
      </c>
      <c r="H54" s="841" t="s">
        <v>428</v>
      </c>
      <c r="I54" s="841" t="s">
        <v>428</v>
      </c>
    </row>
    <row r="55" spans="1:9" ht="19.5" customHeight="1">
      <c r="A55" s="355" t="s">
        <v>1687</v>
      </c>
      <c r="B55" s="355">
        <v>52</v>
      </c>
      <c r="C55" s="372" t="s">
        <v>1764</v>
      </c>
      <c r="D55" s="372" t="s">
        <v>1693</v>
      </c>
      <c r="E55" s="839">
        <v>24105</v>
      </c>
      <c r="F55" s="839">
        <v>4082</v>
      </c>
      <c r="G55" s="839">
        <v>8685</v>
      </c>
      <c r="H55" s="841">
        <v>3172</v>
      </c>
      <c r="I55" s="841">
        <v>4521</v>
      </c>
    </row>
    <row r="56" spans="1:9" ht="19.5" customHeight="1">
      <c r="A56" s="355" t="s">
        <v>1687</v>
      </c>
      <c r="B56" s="848">
        <v>53</v>
      </c>
      <c r="C56" s="372" t="s">
        <v>1765</v>
      </c>
      <c r="D56" s="372" t="s">
        <v>1766</v>
      </c>
      <c r="E56" s="839">
        <v>17632</v>
      </c>
      <c r="F56" s="839">
        <v>4188</v>
      </c>
      <c r="G56" s="839">
        <v>9842</v>
      </c>
      <c r="H56" s="841">
        <v>1447</v>
      </c>
      <c r="I56" s="841">
        <v>1893</v>
      </c>
    </row>
    <row r="57" spans="1:9" ht="19.5" customHeight="1">
      <c r="A57" s="355" t="s">
        <v>1687</v>
      </c>
      <c r="B57" s="355">
        <v>54</v>
      </c>
      <c r="C57" s="372" t="s">
        <v>1767</v>
      </c>
      <c r="D57" s="372" t="s">
        <v>1768</v>
      </c>
      <c r="E57" s="839">
        <v>19332</v>
      </c>
      <c r="F57" s="839">
        <v>5488</v>
      </c>
      <c r="G57" s="839">
        <v>10146</v>
      </c>
      <c r="H57" s="841" t="s">
        <v>428</v>
      </c>
      <c r="I57" s="841" t="s">
        <v>428</v>
      </c>
    </row>
    <row r="58" spans="1:9" ht="19.5" customHeight="1">
      <c r="A58" s="355" t="s">
        <v>1687</v>
      </c>
      <c r="B58" s="848">
        <v>55</v>
      </c>
      <c r="C58" s="372" t="s">
        <v>1769</v>
      </c>
      <c r="D58" s="372" t="s">
        <v>1770</v>
      </c>
      <c r="E58" s="839">
        <v>8070</v>
      </c>
      <c r="F58" s="839">
        <v>2698</v>
      </c>
      <c r="G58" s="839">
        <v>5006</v>
      </c>
      <c r="H58" s="841" t="s">
        <v>428</v>
      </c>
      <c r="I58" s="841" t="s">
        <v>428</v>
      </c>
    </row>
    <row r="59" spans="1:9" ht="19.5" customHeight="1">
      <c r="A59" s="355" t="s">
        <v>1687</v>
      </c>
      <c r="B59" s="355">
        <v>56</v>
      </c>
      <c r="C59" s="372" t="s">
        <v>1771</v>
      </c>
      <c r="D59" s="372" t="s">
        <v>1763</v>
      </c>
      <c r="E59" s="839">
        <v>32470</v>
      </c>
      <c r="F59" s="839">
        <v>7509</v>
      </c>
      <c r="G59" s="839">
        <v>17127</v>
      </c>
      <c r="H59" s="841">
        <v>2994</v>
      </c>
      <c r="I59" s="841">
        <v>4840</v>
      </c>
    </row>
    <row r="60" spans="1:9" ht="19.5" customHeight="1">
      <c r="A60" s="355" t="s">
        <v>1687</v>
      </c>
      <c r="B60" s="848">
        <v>57</v>
      </c>
      <c r="C60" s="372" t="s">
        <v>1772</v>
      </c>
      <c r="D60" s="372" t="s">
        <v>1773</v>
      </c>
      <c r="E60" s="839">
        <v>26665</v>
      </c>
      <c r="F60" s="839">
        <v>4952</v>
      </c>
      <c r="G60" s="839">
        <v>11390</v>
      </c>
      <c r="H60" s="841">
        <v>3487</v>
      </c>
      <c r="I60" s="841">
        <v>6836</v>
      </c>
    </row>
    <row r="61" spans="1:9" ht="19.5" customHeight="1">
      <c r="A61" s="355" t="s">
        <v>1687</v>
      </c>
      <c r="B61" s="355">
        <v>58</v>
      </c>
      <c r="C61" s="372" t="s">
        <v>2127</v>
      </c>
      <c r="D61" s="372" t="s">
        <v>1774</v>
      </c>
      <c r="E61" s="839">
        <v>14345</v>
      </c>
      <c r="F61" s="839">
        <v>3197</v>
      </c>
      <c r="G61" s="839">
        <v>4313</v>
      </c>
      <c r="H61" s="841">
        <v>1690</v>
      </c>
      <c r="I61" s="841">
        <v>2799</v>
      </c>
    </row>
    <row r="62" spans="1:9" ht="19.5" customHeight="1">
      <c r="A62" s="355" t="s">
        <v>1687</v>
      </c>
      <c r="B62" s="848">
        <v>59</v>
      </c>
      <c r="C62" s="372" t="s">
        <v>1278</v>
      </c>
      <c r="D62" s="372" t="s">
        <v>1775</v>
      </c>
      <c r="E62" s="839">
        <v>19147</v>
      </c>
      <c r="F62" s="839">
        <v>4509</v>
      </c>
      <c r="G62" s="839">
        <v>8372</v>
      </c>
      <c r="H62" s="841">
        <v>2849</v>
      </c>
      <c r="I62" s="841">
        <v>3417</v>
      </c>
    </row>
    <row r="63" spans="1:9" ht="19.5" customHeight="1">
      <c r="A63" s="355" t="s">
        <v>1687</v>
      </c>
      <c r="B63" s="355">
        <v>60</v>
      </c>
      <c r="C63" s="372" t="s">
        <v>1776</v>
      </c>
      <c r="D63" s="372" t="s">
        <v>1777</v>
      </c>
      <c r="E63" s="839">
        <v>13224</v>
      </c>
      <c r="F63" s="839">
        <v>4367</v>
      </c>
      <c r="G63" s="839">
        <v>6711</v>
      </c>
      <c r="H63" s="841">
        <v>1079</v>
      </c>
      <c r="I63" s="841">
        <v>867</v>
      </c>
    </row>
    <row r="64" spans="1:9" ht="19.5" customHeight="1">
      <c r="A64" s="355" t="s">
        <v>1687</v>
      </c>
      <c r="B64" s="848">
        <v>61</v>
      </c>
      <c r="C64" s="372" t="s">
        <v>1778</v>
      </c>
      <c r="D64" s="372" t="s">
        <v>1779</v>
      </c>
      <c r="E64" s="839">
        <v>25553</v>
      </c>
      <c r="F64" s="839">
        <v>6950</v>
      </c>
      <c r="G64" s="839">
        <v>13389</v>
      </c>
      <c r="H64" s="841">
        <v>1695</v>
      </c>
      <c r="I64" s="841">
        <v>3519</v>
      </c>
    </row>
    <row r="65" spans="1:9" ht="19.5" customHeight="1">
      <c r="A65" s="355" t="s">
        <v>1687</v>
      </c>
      <c r="B65" s="355">
        <v>62</v>
      </c>
      <c r="C65" s="372" t="s">
        <v>1780</v>
      </c>
      <c r="D65" s="372" t="s">
        <v>1781</v>
      </c>
      <c r="E65" s="839">
        <v>19249</v>
      </c>
      <c r="F65" s="839">
        <v>4144</v>
      </c>
      <c r="G65" s="839">
        <v>8930</v>
      </c>
      <c r="H65" s="841">
        <v>2674</v>
      </c>
      <c r="I65" s="841">
        <v>3841</v>
      </c>
    </row>
    <row r="66" spans="1:9" ht="19.5" customHeight="1">
      <c r="A66" s="355" t="s">
        <v>1687</v>
      </c>
      <c r="B66" s="848">
        <v>63</v>
      </c>
      <c r="C66" s="372" t="s">
        <v>1782</v>
      </c>
      <c r="D66" s="372" t="s">
        <v>1783</v>
      </c>
      <c r="E66" s="839">
        <v>31198</v>
      </c>
      <c r="F66" s="839">
        <v>3992</v>
      </c>
      <c r="G66" s="839">
        <v>8357</v>
      </c>
      <c r="H66" s="841">
        <v>4345</v>
      </c>
      <c r="I66" s="841">
        <v>5322</v>
      </c>
    </row>
    <row r="67" spans="1:9" ht="19.5" customHeight="1">
      <c r="A67" s="355" t="s">
        <v>1687</v>
      </c>
      <c r="B67" s="848">
        <v>64</v>
      </c>
      <c r="C67" s="372" t="s">
        <v>152</v>
      </c>
      <c r="D67" s="372" t="s">
        <v>1784</v>
      </c>
      <c r="E67" s="839">
        <v>27523</v>
      </c>
      <c r="F67" s="839">
        <v>5275</v>
      </c>
      <c r="G67" s="839">
        <v>14888</v>
      </c>
      <c r="H67" s="841">
        <v>1850</v>
      </c>
      <c r="I67" s="841">
        <v>5155</v>
      </c>
    </row>
    <row r="68" spans="1:9" ht="19.5" customHeight="1">
      <c r="A68" s="355" t="s">
        <v>1687</v>
      </c>
      <c r="B68" s="848">
        <v>65</v>
      </c>
      <c r="C68" s="372" t="s">
        <v>1785</v>
      </c>
      <c r="D68" s="372" t="s">
        <v>1786</v>
      </c>
      <c r="E68" s="839">
        <v>27066</v>
      </c>
      <c r="F68" s="839">
        <v>6159</v>
      </c>
      <c r="G68" s="839">
        <v>12391</v>
      </c>
      <c r="H68" s="841">
        <v>3198</v>
      </c>
      <c r="I68" s="841">
        <v>4988</v>
      </c>
    </row>
    <row r="69" spans="1:9" ht="19.5" customHeight="1">
      <c r="A69" s="355" t="s">
        <v>1687</v>
      </c>
      <c r="B69" s="848">
        <v>66</v>
      </c>
      <c r="C69" s="372" t="s">
        <v>1787</v>
      </c>
      <c r="D69" s="372" t="s">
        <v>1788</v>
      </c>
      <c r="E69" s="839">
        <v>18124</v>
      </c>
      <c r="F69" s="839">
        <v>5326</v>
      </c>
      <c r="G69" s="839">
        <v>12499</v>
      </c>
      <c r="H69" s="841" t="s">
        <v>428</v>
      </c>
      <c r="I69" s="841" t="s">
        <v>428</v>
      </c>
    </row>
    <row r="70" spans="1:9" ht="19.5" customHeight="1">
      <c r="A70" s="355" t="s">
        <v>1687</v>
      </c>
      <c r="B70" s="848">
        <v>67</v>
      </c>
      <c r="C70" s="372" t="s">
        <v>1174</v>
      </c>
      <c r="D70" s="372" t="s">
        <v>1789</v>
      </c>
      <c r="E70" s="839">
        <v>19531</v>
      </c>
      <c r="F70" s="839">
        <v>5567</v>
      </c>
      <c r="G70" s="839">
        <v>12324</v>
      </c>
      <c r="H70" s="841" t="s">
        <v>428</v>
      </c>
      <c r="I70" s="841" t="s">
        <v>428</v>
      </c>
    </row>
    <row r="71" spans="1:9" ht="19.5" customHeight="1">
      <c r="A71" s="355" t="s">
        <v>1687</v>
      </c>
      <c r="B71" s="355">
        <v>68</v>
      </c>
      <c r="C71" s="372" t="s">
        <v>106</v>
      </c>
      <c r="D71" s="372" t="s">
        <v>1790</v>
      </c>
      <c r="E71" s="842">
        <v>24418</v>
      </c>
      <c r="F71" s="842">
        <v>4972</v>
      </c>
      <c r="G71" s="842">
        <v>9713</v>
      </c>
      <c r="H71" s="841">
        <v>2092</v>
      </c>
      <c r="I71" s="841">
        <v>2803</v>
      </c>
    </row>
    <row r="72" spans="1:9" s="353" customFormat="1" ht="18.95" customHeight="1">
      <c r="A72" s="1025" t="s">
        <v>421</v>
      </c>
      <c r="B72" s="1026"/>
      <c r="C72" s="1026"/>
      <c r="D72" s="1026"/>
      <c r="E72" s="853">
        <f>SUM(E4:E37,E38:E71)</f>
        <v>1489699</v>
      </c>
      <c r="F72" s="853">
        <f>SUM(F4:F37,F38:F71)</f>
        <v>338988</v>
      </c>
      <c r="G72" s="853">
        <f>SUM(G4:G37,G38:G71)</f>
        <v>726549</v>
      </c>
      <c r="H72" s="854">
        <f>SUM(H4:H37,H38:H71)</f>
        <v>117101</v>
      </c>
      <c r="I72" s="854">
        <f>SUM(I4:I37,I38:I71)</f>
        <v>198111</v>
      </c>
    </row>
    <row r="73" spans="1:9" s="351" customFormat="1" ht="24.75" customHeight="1">
      <c r="A73" s="1027" t="s">
        <v>1791</v>
      </c>
      <c r="B73" s="964"/>
      <c r="C73" s="964"/>
      <c r="D73" s="964"/>
      <c r="E73" s="964"/>
      <c r="F73" s="964"/>
      <c r="G73" s="964"/>
    </row>
    <row r="74" spans="1:9" ht="18.95" customHeight="1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3">
    <tabColor rgb="FFFFFF00"/>
  </sheetPr>
  <dimension ref="A1:B28"/>
  <sheetViews>
    <sheetView showGridLines="0" workbookViewId="0">
      <selection activeCell="H16" sqref="H16"/>
    </sheetView>
  </sheetViews>
  <sheetFormatPr defaultColWidth="11" defaultRowHeight="18.75"/>
  <cols>
    <col min="1" max="1" width="76" style="358" customWidth="1"/>
    <col min="2" max="2" width="22.7109375" style="358" customWidth="1"/>
    <col min="3" max="16384" width="11" style="358"/>
  </cols>
  <sheetData>
    <row r="1" spans="1:2" s="357" customFormat="1" ht="21">
      <c r="A1" s="1017" t="s">
        <v>1792</v>
      </c>
      <c r="B1" s="1017"/>
    </row>
    <row r="2" spans="1:2" ht="22.5" customHeight="1">
      <c r="A2" s="887" t="s">
        <v>1793</v>
      </c>
      <c r="B2" s="887" t="s">
        <v>1794</v>
      </c>
    </row>
    <row r="3" spans="1:2" s="360" customFormat="1" ht="18" customHeight="1">
      <c r="A3" s="333" t="s">
        <v>1796</v>
      </c>
      <c r="B3" s="359">
        <v>457177</v>
      </c>
    </row>
    <row r="4" spans="1:2" s="360" customFormat="1" ht="18" customHeight="1">
      <c r="A4" s="333" t="s">
        <v>1797</v>
      </c>
      <c r="B4" s="359">
        <v>327305</v>
      </c>
    </row>
    <row r="5" spans="1:2" s="360" customFormat="1" ht="18" customHeight="1">
      <c r="A5" s="333" t="s">
        <v>1795</v>
      </c>
      <c r="B5" s="359">
        <v>243198</v>
      </c>
    </row>
    <row r="6" spans="1:2" s="360" customFormat="1" ht="18" customHeight="1">
      <c r="A6" s="333" t="s">
        <v>2165</v>
      </c>
      <c r="B6" s="359">
        <v>135360</v>
      </c>
    </row>
    <row r="7" spans="1:2" s="360" customFormat="1" ht="18" customHeight="1">
      <c r="A7" s="333" t="s">
        <v>1798</v>
      </c>
      <c r="B7" s="359">
        <v>121415</v>
      </c>
    </row>
    <row r="8" spans="1:2" s="360" customFormat="1" ht="18" customHeight="1">
      <c r="A8" s="333" t="s">
        <v>1799</v>
      </c>
      <c r="B8" s="359">
        <v>87403</v>
      </c>
    </row>
    <row r="9" spans="1:2" s="360" customFormat="1" ht="18" customHeight="1">
      <c r="A9" s="333" t="s">
        <v>1800</v>
      </c>
      <c r="B9" s="359">
        <v>78774</v>
      </c>
    </row>
    <row r="10" spans="1:2" s="360" customFormat="1" ht="18" customHeight="1">
      <c r="A10" s="333" t="s">
        <v>1801</v>
      </c>
      <c r="B10" s="359">
        <v>54593</v>
      </c>
    </row>
    <row r="11" spans="1:2" s="360" customFormat="1" ht="18" customHeight="1">
      <c r="A11" s="333" t="s">
        <v>1803</v>
      </c>
      <c r="B11" s="359">
        <v>30006</v>
      </c>
    </row>
    <row r="12" spans="1:2" s="360" customFormat="1" ht="18" customHeight="1">
      <c r="A12" s="333" t="s">
        <v>1802</v>
      </c>
      <c r="B12" s="359">
        <v>25021</v>
      </c>
    </row>
    <row r="13" spans="1:2" s="360" customFormat="1" ht="18" customHeight="1">
      <c r="A13" s="333" t="s">
        <v>1804</v>
      </c>
      <c r="B13" s="359">
        <v>19394</v>
      </c>
    </row>
    <row r="14" spans="1:2" s="360" customFormat="1" ht="18" customHeight="1">
      <c r="A14" s="333" t="s">
        <v>1806</v>
      </c>
      <c r="B14" s="359">
        <v>16895</v>
      </c>
    </row>
    <row r="15" spans="1:2" s="360" customFormat="1" ht="18" customHeight="1">
      <c r="A15" s="333" t="s">
        <v>1805</v>
      </c>
      <c r="B15" s="359">
        <v>16873</v>
      </c>
    </row>
    <row r="16" spans="1:2" s="360" customFormat="1" ht="18" customHeight="1">
      <c r="A16" s="333" t="s">
        <v>1807</v>
      </c>
      <c r="B16" s="359">
        <v>16605</v>
      </c>
    </row>
    <row r="17" spans="1:2" s="360" customFormat="1" ht="18" customHeight="1">
      <c r="A17" s="333" t="s">
        <v>1808</v>
      </c>
      <c r="B17" s="359">
        <v>12896</v>
      </c>
    </row>
    <row r="18" spans="1:2" s="360" customFormat="1" ht="18" customHeight="1">
      <c r="A18" s="333" t="s">
        <v>1809</v>
      </c>
      <c r="B18" s="359">
        <v>8243</v>
      </c>
    </row>
    <row r="19" spans="1:2" s="360" customFormat="1" ht="18" customHeight="1">
      <c r="A19" s="333" t="s">
        <v>1811</v>
      </c>
      <c r="B19" s="359">
        <v>4996</v>
      </c>
    </row>
    <row r="20" spans="1:2" s="360" customFormat="1" ht="18" customHeight="1">
      <c r="A20" s="333" t="s">
        <v>1810</v>
      </c>
      <c r="B20" s="359">
        <v>2099</v>
      </c>
    </row>
    <row r="21" spans="1:2" s="360" customFormat="1" ht="18" customHeight="1">
      <c r="A21" s="333" t="s">
        <v>1812</v>
      </c>
      <c r="B21" s="359">
        <v>1771</v>
      </c>
    </row>
    <row r="22" spans="1:2" s="360" customFormat="1" ht="18" customHeight="1">
      <c r="A22" s="333" t="s">
        <v>1813</v>
      </c>
      <c r="B22" s="359">
        <v>442</v>
      </c>
    </row>
    <row r="23" spans="1:2" s="360" customFormat="1" ht="18" customHeight="1">
      <c r="A23" s="333" t="s">
        <v>2164</v>
      </c>
      <c r="B23" s="359">
        <v>65</v>
      </c>
    </row>
    <row r="24" spans="1:2">
      <c r="A24" s="1019" t="s">
        <v>421</v>
      </c>
      <c r="B24" s="361">
        <f>SUM(B3:B23)</f>
        <v>1660531</v>
      </c>
    </row>
    <row r="25" spans="1:2" ht="24" customHeight="1">
      <c r="A25" s="342" t="s">
        <v>1791</v>
      </c>
      <c r="B25" s="351"/>
    </row>
    <row r="26" spans="1:2">
      <c r="A26" s="356"/>
      <c r="B26" s="356"/>
    </row>
    <row r="27" spans="1:2">
      <c r="A27" s="356"/>
      <c r="B27" s="356"/>
    </row>
    <row r="28" spans="1:2">
      <c r="A28" s="356"/>
      <c r="B28" s="356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FF00"/>
  </sheetPr>
  <dimension ref="A1:F11"/>
  <sheetViews>
    <sheetView showGridLines="0" workbookViewId="0">
      <selection activeCell="G4" sqref="G4"/>
    </sheetView>
  </sheetViews>
  <sheetFormatPr defaultColWidth="11" defaultRowHeight="15.75"/>
  <cols>
    <col min="1" max="1" width="22.7109375" style="350" customWidth="1"/>
    <col min="2" max="2" width="13.5703125" style="350" customWidth="1"/>
    <col min="3" max="3" width="13.42578125" style="350" customWidth="1"/>
    <col min="4" max="4" width="14" style="350" customWidth="1"/>
    <col min="5" max="5" width="32.28515625" style="374" customWidth="1"/>
    <col min="6" max="6" width="12.140625" style="350" customWidth="1"/>
    <col min="7" max="16384" width="11" style="350"/>
  </cols>
  <sheetData>
    <row r="1" spans="1:6" s="362" customFormat="1" ht="21">
      <c r="A1" s="1029" t="s">
        <v>1814</v>
      </c>
      <c r="B1" s="1029"/>
      <c r="C1" s="1029"/>
      <c r="D1" s="1029"/>
      <c r="E1" s="1029"/>
      <c r="F1" s="1029"/>
    </row>
    <row r="2" spans="1:6" s="362" customFormat="1" ht="21">
      <c r="A2" s="1034" t="s">
        <v>1304</v>
      </c>
      <c r="B2" s="1029"/>
      <c r="C2" s="1029"/>
      <c r="D2" s="1029"/>
      <c r="E2" s="1029"/>
      <c r="F2" s="1029"/>
    </row>
    <row r="3" spans="1:6" s="364" customFormat="1" ht="35.1" customHeight="1">
      <c r="B3" s="1030" t="s">
        <v>1815</v>
      </c>
      <c r="C3" s="1030"/>
      <c r="D3" s="1030"/>
      <c r="E3" s="1031" t="s">
        <v>1305</v>
      </c>
      <c r="F3" s="1032"/>
    </row>
    <row r="4" spans="1:6" s="364" customFormat="1" ht="35.1" customHeight="1">
      <c r="A4" s="365"/>
      <c r="B4" s="889" t="s">
        <v>1654</v>
      </c>
      <c r="C4" s="889" t="s">
        <v>1816</v>
      </c>
      <c r="D4" s="889" t="s">
        <v>1817</v>
      </c>
      <c r="E4" s="1033"/>
      <c r="F4" s="1033"/>
    </row>
    <row r="5" spans="1:6" s="363" customFormat="1" ht="30" customHeight="1">
      <c r="A5" s="366" t="s">
        <v>265</v>
      </c>
      <c r="B5" s="367">
        <f>SUM(C5:D5)</f>
        <v>44320</v>
      </c>
      <c r="C5" s="367">
        <v>9683</v>
      </c>
      <c r="D5" s="367">
        <v>34637</v>
      </c>
      <c r="E5" s="368">
        <v>54279</v>
      </c>
      <c r="F5" s="369" t="s">
        <v>1818</v>
      </c>
    </row>
    <row r="6" spans="1:6" s="363" customFormat="1" ht="30" customHeight="1">
      <c r="A6" s="366" t="s">
        <v>1819</v>
      </c>
      <c r="B6" s="367">
        <f>SUM(C6:D6)</f>
        <v>376690</v>
      </c>
      <c r="C6" s="367">
        <v>98721</v>
      </c>
      <c r="D6" s="367">
        <v>277969</v>
      </c>
      <c r="E6" s="368">
        <v>481770</v>
      </c>
      <c r="F6" s="369" t="s">
        <v>1820</v>
      </c>
    </row>
    <row r="7" spans="1:6" s="372" customFormat="1">
      <c r="A7" s="370" t="s">
        <v>1821</v>
      </c>
      <c r="B7" s="371"/>
      <c r="C7" s="371"/>
      <c r="D7" s="371"/>
      <c r="E7" s="371"/>
    </row>
    <row r="8" spans="1:6" s="610" customFormat="1">
      <c r="A8" s="844" t="s">
        <v>2123</v>
      </c>
      <c r="B8" s="845"/>
      <c r="C8" s="845"/>
      <c r="D8" s="845"/>
      <c r="E8" s="845"/>
      <c r="F8" s="846"/>
    </row>
    <row r="9" spans="1:6" s="610" customFormat="1">
      <c r="A9" s="844" t="s">
        <v>2124</v>
      </c>
      <c r="B9" s="844"/>
      <c r="C9" s="844"/>
      <c r="D9" s="844"/>
      <c r="E9" s="844"/>
      <c r="F9" s="844"/>
    </row>
    <row r="10" spans="1:6" s="263" customFormat="1" ht="17.25">
      <c r="A10" s="373"/>
      <c r="B10" s="373"/>
    </row>
    <row r="11" spans="1:6" s="4" customFormat="1" ht="18.75">
      <c r="A11" s="252"/>
    </row>
  </sheetData>
  <phoneticPr fontId="129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33">
    <tabColor rgb="FFFFFF00"/>
  </sheetPr>
  <dimension ref="A1:N47"/>
  <sheetViews>
    <sheetView showGridLines="0" workbookViewId="0">
      <selection activeCell="B7" sqref="B7"/>
    </sheetView>
  </sheetViews>
  <sheetFormatPr defaultRowHeight="18.75"/>
  <cols>
    <col min="1" max="1" width="6.5703125" style="376" customWidth="1"/>
    <col min="2" max="2" width="73.28515625" style="376" customWidth="1"/>
    <col min="3" max="3" width="20.140625" style="376" customWidth="1"/>
    <col min="4" max="16384" width="9.140625" style="376"/>
  </cols>
  <sheetData>
    <row r="1" spans="1:14" ht="23.25" customHeight="1">
      <c r="A1" s="375" t="s">
        <v>1822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>
      <c r="A2" s="1027" t="s">
        <v>1823</v>
      </c>
      <c r="B2" s="1027"/>
      <c r="C2" s="1040" t="s">
        <v>1824</v>
      </c>
    </row>
    <row r="3" spans="1:14" s="379" customFormat="1" ht="21.95" customHeight="1">
      <c r="A3" s="1035" t="s">
        <v>1825</v>
      </c>
      <c r="B3" s="1035"/>
      <c r="C3" s="378"/>
    </row>
    <row r="4" spans="1:14" s="380" customFormat="1" ht="21.95" customHeight="1">
      <c r="B4" s="381" t="s">
        <v>1826</v>
      </c>
      <c r="C4" s="378">
        <f>SUM(C5:C6)</f>
        <v>14152</v>
      </c>
    </row>
    <row r="5" spans="1:14" s="380" customFormat="1" ht="21.95" customHeight="1">
      <c r="B5" s="354" t="s">
        <v>1827</v>
      </c>
      <c r="C5" s="382">
        <v>3595</v>
      </c>
    </row>
    <row r="6" spans="1:14" s="380" customFormat="1" ht="21.95" customHeight="1">
      <c r="B6" s="354" t="s">
        <v>1828</v>
      </c>
      <c r="C6" s="382">
        <v>10557</v>
      </c>
    </row>
    <row r="7" spans="1:14" s="380" customFormat="1" ht="21.95" customHeight="1">
      <c r="B7" s="381" t="s">
        <v>1829</v>
      </c>
      <c r="C7" s="378">
        <f>SUM(C8:C9)</f>
        <v>15323</v>
      </c>
    </row>
    <row r="8" spans="1:14" s="380" customFormat="1" ht="21.95" customHeight="1">
      <c r="B8" s="354" t="s">
        <v>1827</v>
      </c>
      <c r="C8" s="382">
        <v>4685</v>
      </c>
    </row>
    <row r="9" spans="1:14" s="380" customFormat="1" ht="21.95" customHeight="1">
      <c r="B9" s="354" t="s">
        <v>1828</v>
      </c>
      <c r="C9" s="382">
        <v>10638</v>
      </c>
    </row>
    <row r="10" spans="1:14" s="379" customFormat="1" ht="21.95" customHeight="1">
      <c r="A10" s="1036" t="s">
        <v>1830</v>
      </c>
      <c r="B10" s="1036"/>
      <c r="C10" s="383"/>
    </row>
    <row r="11" spans="1:14" s="380" customFormat="1" ht="21.95" customHeight="1">
      <c r="B11" s="381" t="s">
        <v>1831</v>
      </c>
      <c r="C11" s="383">
        <f>SUM(C12,C16)</f>
        <v>18580</v>
      </c>
    </row>
    <row r="12" spans="1:14" s="380" customFormat="1" ht="21.95" customHeight="1">
      <c r="B12" s="354" t="s">
        <v>1827</v>
      </c>
      <c r="C12" s="384">
        <f>SUM(C13:C15)</f>
        <v>5753</v>
      </c>
    </row>
    <row r="13" spans="1:14" s="380" customFormat="1" ht="21.95" customHeight="1">
      <c r="B13" s="354" t="s">
        <v>1832</v>
      </c>
      <c r="C13" s="384">
        <v>5686</v>
      </c>
    </row>
    <row r="14" spans="1:14" s="380" customFormat="1" ht="21.95" customHeight="1">
      <c r="B14" s="354" t="s">
        <v>1833</v>
      </c>
      <c r="C14" s="384">
        <v>49</v>
      </c>
    </row>
    <row r="15" spans="1:14" s="380" customFormat="1" ht="21.95" customHeight="1">
      <c r="B15" s="354" t="s">
        <v>1834</v>
      </c>
      <c r="C15" s="384">
        <v>18</v>
      </c>
    </row>
    <row r="16" spans="1:14" s="380" customFormat="1" ht="21.95" customHeight="1">
      <c r="B16" s="354" t="s">
        <v>1828</v>
      </c>
      <c r="C16" s="384">
        <f>SUM(C17:C18)</f>
        <v>12827</v>
      </c>
    </row>
    <row r="17" spans="1:5" s="380" customFormat="1" ht="21.95" customHeight="1">
      <c r="B17" s="354" t="s">
        <v>1835</v>
      </c>
      <c r="C17" s="384">
        <v>12666</v>
      </c>
    </row>
    <row r="18" spans="1:5" s="380" customFormat="1" ht="21.95" customHeight="1">
      <c r="B18" s="354" t="s">
        <v>1836</v>
      </c>
      <c r="C18" s="384">
        <v>161</v>
      </c>
    </row>
    <row r="19" spans="1:5" s="380" customFormat="1" ht="21.95" customHeight="1">
      <c r="B19" s="381" t="s">
        <v>1837</v>
      </c>
      <c r="C19" s="383">
        <f>SUM(C20,C24)</f>
        <v>4607</v>
      </c>
    </row>
    <row r="20" spans="1:5" s="380" customFormat="1" ht="21.95" customHeight="1">
      <c r="B20" s="354" t="s">
        <v>1827</v>
      </c>
      <c r="C20" s="384">
        <f>SUM(C21:C23)</f>
        <v>4530</v>
      </c>
    </row>
    <row r="21" spans="1:5" s="380" customFormat="1" ht="21.95" customHeight="1">
      <c r="B21" s="354" t="s">
        <v>1832</v>
      </c>
      <c r="C21" s="384">
        <v>4524</v>
      </c>
    </row>
    <row r="22" spans="1:5" s="380" customFormat="1" ht="21.95" customHeight="1">
      <c r="B22" s="354" t="s">
        <v>1833</v>
      </c>
      <c r="C22" s="384">
        <v>5</v>
      </c>
    </row>
    <row r="23" spans="1:5" s="380" customFormat="1" ht="21.95" customHeight="1">
      <c r="B23" s="354" t="s">
        <v>1834</v>
      </c>
      <c r="C23" s="384">
        <v>1</v>
      </c>
    </row>
    <row r="24" spans="1:5" s="380" customFormat="1" ht="21.95" customHeight="1">
      <c r="B24" s="354" t="s">
        <v>1828</v>
      </c>
      <c r="C24" s="384">
        <f>SUM(C25:C26)</f>
        <v>77</v>
      </c>
    </row>
    <row r="25" spans="1:5" s="380" customFormat="1" ht="21.95" customHeight="1">
      <c r="B25" s="354" t="s">
        <v>1835</v>
      </c>
      <c r="C25" s="384">
        <v>77</v>
      </c>
    </row>
    <row r="26" spans="1:5" s="380" customFormat="1" ht="21.95" customHeight="1">
      <c r="B26" s="354" t="s">
        <v>1836</v>
      </c>
      <c r="C26" s="847" t="s">
        <v>428</v>
      </c>
    </row>
    <row r="27" spans="1:5" s="379" customFormat="1" ht="21.95" customHeight="1">
      <c r="A27" s="1036" t="s">
        <v>1838</v>
      </c>
      <c r="B27" s="1036"/>
      <c r="C27" s="383"/>
      <c r="D27" s="385"/>
      <c r="E27" s="385"/>
    </row>
    <row r="28" spans="1:5" s="380" customFormat="1" ht="21.95" customHeight="1">
      <c r="A28" s="386"/>
      <c r="B28" s="381" t="s">
        <v>1839</v>
      </c>
      <c r="C28" s="383">
        <v>752</v>
      </c>
      <c r="D28" s="386"/>
      <c r="E28" s="386"/>
    </row>
    <row r="29" spans="1:5" s="380" customFormat="1" ht="21.95" customHeight="1">
      <c r="A29" s="1037"/>
      <c r="B29" s="1038" t="s">
        <v>1840</v>
      </c>
      <c r="C29" s="1039">
        <v>1</v>
      </c>
      <c r="D29" s="386"/>
      <c r="E29" s="386"/>
    </row>
    <row r="30" spans="1:5" s="389" customFormat="1" ht="19.5" customHeight="1">
      <c r="A30" s="388" t="s">
        <v>1841</v>
      </c>
    </row>
    <row r="31" spans="1:5" s="389" customFormat="1" ht="15.75">
      <c r="B31" s="390" t="s">
        <v>1842</v>
      </c>
    </row>
    <row r="32" spans="1:5" s="349" customFormat="1" ht="24.95" customHeight="1"/>
    <row r="33" spans="4:4" s="349" customFormat="1" ht="24.95" customHeight="1">
      <c r="D33" s="376"/>
    </row>
    <row r="34" spans="4:4" s="391" customFormat="1" ht="21.75" customHeight="1">
      <c r="D34" s="377"/>
    </row>
    <row r="36" spans="4:4">
      <c r="D36" s="389"/>
    </row>
    <row r="37" spans="4:4" ht="12.75" customHeight="1">
      <c r="D37" s="389"/>
    </row>
    <row r="38" spans="4:4" s="392" customFormat="1">
      <c r="D38" s="388"/>
    </row>
    <row r="39" spans="4:4" s="392" customFormat="1">
      <c r="D39" s="388"/>
    </row>
    <row r="40" spans="4:4" s="392" customFormat="1">
      <c r="D40" s="388"/>
    </row>
    <row r="41" spans="4:4" s="392" customFormat="1">
      <c r="D41" s="388"/>
    </row>
    <row r="42" spans="4:4" s="392" customFormat="1">
      <c r="D42" s="388"/>
    </row>
    <row r="43" spans="4:4" s="392" customFormat="1">
      <c r="D43" s="388"/>
    </row>
    <row r="44" spans="4:4" s="392" customFormat="1">
      <c r="D44" s="388"/>
    </row>
    <row r="45" spans="4:4" ht="12.75" customHeight="1"/>
    <row r="46" spans="4:4" ht="2.25" customHeight="1"/>
    <row r="47" spans="4:4" ht="18" customHeight="1"/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FF00"/>
  </sheetPr>
  <dimension ref="A1:C18"/>
  <sheetViews>
    <sheetView showGridLines="0" workbookViewId="0">
      <selection activeCell="H5" sqref="H5"/>
    </sheetView>
  </sheetViews>
  <sheetFormatPr defaultRowHeight="18.75"/>
  <cols>
    <col min="1" max="1" width="18" style="4" customWidth="1"/>
    <col min="2" max="3" width="16.85546875" style="397" customWidth="1"/>
    <col min="4" max="16384" width="9.140625" style="4"/>
  </cols>
  <sheetData>
    <row r="1" spans="1:3" s="1" customFormat="1" ht="21">
      <c r="A1" s="349" t="s">
        <v>2166</v>
      </c>
      <c r="B1" s="349"/>
      <c r="C1" s="349"/>
    </row>
    <row r="2" spans="1:3" ht="27.95" customHeight="1">
      <c r="A2" s="890" t="s">
        <v>1843</v>
      </c>
      <c r="B2" s="895" t="s">
        <v>1496</v>
      </c>
      <c r="C2" s="895" t="s">
        <v>1497</v>
      </c>
    </row>
    <row r="3" spans="1:3" ht="20.100000000000001" customHeight="1">
      <c r="A3" s="890" t="s">
        <v>1844</v>
      </c>
      <c r="B3" s="706">
        <v>580</v>
      </c>
      <c r="C3" s="706">
        <v>511</v>
      </c>
    </row>
    <row r="4" spans="1:3" ht="20.100000000000001" customHeight="1">
      <c r="A4" s="393" t="s">
        <v>1846</v>
      </c>
      <c r="B4" s="707">
        <v>158</v>
      </c>
      <c r="C4" s="707">
        <v>131</v>
      </c>
    </row>
    <row r="5" spans="1:3" ht="20.100000000000001" customHeight="1">
      <c r="A5" s="394" t="s">
        <v>1848</v>
      </c>
      <c r="B5" s="707">
        <v>50</v>
      </c>
      <c r="C5" s="707">
        <v>67</v>
      </c>
    </row>
    <row r="6" spans="1:3" ht="20.100000000000001" customHeight="1">
      <c r="A6" s="394" t="s">
        <v>1850</v>
      </c>
      <c r="B6" s="707">
        <v>176</v>
      </c>
      <c r="C6" s="707">
        <v>165</v>
      </c>
    </row>
    <row r="7" spans="1:3" ht="20.100000000000001" customHeight="1">
      <c r="A7" s="394" t="s">
        <v>1852</v>
      </c>
      <c r="B7" s="707">
        <v>1826</v>
      </c>
      <c r="C7" s="707">
        <v>1049</v>
      </c>
    </row>
    <row r="8" spans="1:3" ht="20.100000000000001" customHeight="1">
      <c r="A8" s="394" t="s">
        <v>1854</v>
      </c>
      <c r="B8" s="707">
        <v>5713</v>
      </c>
      <c r="C8" s="707">
        <v>2637</v>
      </c>
    </row>
    <row r="9" spans="1:3" ht="20.100000000000001" customHeight="1">
      <c r="A9" s="891" t="s">
        <v>1856</v>
      </c>
      <c r="B9" s="708">
        <v>7688</v>
      </c>
      <c r="C9" s="708">
        <v>2593</v>
      </c>
    </row>
    <row r="10" spans="1:3" ht="20.100000000000001" customHeight="1">
      <c r="A10" s="890" t="s">
        <v>1845</v>
      </c>
      <c r="B10" s="706">
        <v>6526</v>
      </c>
      <c r="C10" s="706">
        <v>1980</v>
      </c>
    </row>
    <row r="11" spans="1:3" ht="20.100000000000001" customHeight="1">
      <c r="A11" s="394" t="s">
        <v>1847</v>
      </c>
      <c r="B11" s="707">
        <v>4294</v>
      </c>
      <c r="C11" s="707">
        <v>1325</v>
      </c>
    </row>
    <row r="12" spans="1:3" ht="20.100000000000001" customHeight="1">
      <c r="A12" s="394" t="s">
        <v>1849</v>
      </c>
      <c r="B12" s="707">
        <v>2537</v>
      </c>
      <c r="C12" s="707">
        <v>785</v>
      </c>
    </row>
    <row r="13" spans="1:3" ht="20.100000000000001" customHeight="1">
      <c r="A13" s="394" t="s">
        <v>1851</v>
      </c>
      <c r="B13" s="707">
        <v>1288</v>
      </c>
      <c r="C13" s="707">
        <v>396</v>
      </c>
    </row>
    <row r="14" spans="1:3" ht="20.100000000000001" customHeight="1">
      <c r="A14" s="394" t="s">
        <v>1853</v>
      </c>
      <c r="B14" s="707">
        <v>607</v>
      </c>
      <c r="C14" s="707">
        <v>229</v>
      </c>
    </row>
    <row r="15" spans="1:3" ht="20.100000000000001" customHeight="1">
      <c r="A15" s="394" t="s">
        <v>1855</v>
      </c>
      <c r="B15" s="707">
        <v>716</v>
      </c>
      <c r="C15" s="707">
        <v>193</v>
      </c>
    </row>
    <row r="16" spans="1:3" ht="20.100000000000001" customHeight="1">
      <c r="A16" s="895" t="s">
        <v>421</v>
      </c>
      <c r="B16" s="395">
        <f>SUM(B3:B9,B10:B15)</f>
        <v>32159</v>
      </c>
      <c r="C16" s="395">
        <f>SUM(C3:C9,C10:C15)</f>
        <v>12061</v>
      </c>
    </row>
    <row r="17" spans="1:3" s="263" customFormat="1" ht="20.25" customHeight="1">
      <c r="A17" s="396" t="s">
        <v>1821</v>
      </c>
      <c r="B17" s="338"/>
      <c r="C17" s="338"/>
    </row>
    <row r="18" spans="1:3">
      <c r="A18" s="351"/>
      <c r="B18" s="343"/>
      <c r="C18" s="343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34">
    <tabColor rgb="FFFFFF00"/>
  </sheetPr>
  <dimension ref="A1:D18"/>
  <sheetViews>
    <sheetView showGridLines="0" zoomScaleNormal="120" workbookViewId="0">
      <selection activeCell="H7" sqref="H7:H8"/>
    </sheetView>
  </sheetViews>
  <sheetFormatPr defaultRowHeight="22.5"/>
  <cols>
    <col min="1" max="1" width="28.140625" style="398" customWidth="1"/>
    <col min="2" max="4" width="13.5703125" style="398" customWidth="1"/>
    <col min="5" max="16384" width="9.140625" style="398"/>
  </cols>
  <sheetData>
    <row r="1" spans="1:4">
      <c r="A1" s="391" t="s">
        <v>2167</v>
      </c>
      <c r="B1" s="1041"/>
      <c r="C1" s="391"/>
      <c r="D1" s="391"/>
    </row>
    <row r="2" spans="1:4" ht="27" customHeight="1">
      <c r="A2" s="1040" t="s">
        <v>424</v>
      </c>
      <c r="B2" s="896" t="s">
        <v>1857</v>
      </c>
      <c r="C2" s="1042" t="s">
        <v>1816</v>
      </c>
      <c r="D2" s="1042" t="s">
        <v>1858</v>
      </c>
    </row>
    <row r="3" spans="1:4">
      <c r="A3" s="399" t="s">
        <v>1859</v>
      </c>
      <c r="B3" s="400">
        <f>C3+D3</f>
        <v>19508</v>
      </c>
      <c r="C3" s="401">
        <v>5896</v>
      </c>
      <c r="D3" s="401">
        <v>13612</v>
      </c>
    </row>
    <row r="4" spans="1:4">
      <c r="A4" s="399">
        <v>2545</v>
      </c>
      <c r="B4" s="400">
        <f>C4+D4</f>
        <v>2669</v>
      </c>
      <c r="C4" s="401">
        <v>657</v>
      </c>
      <c r="D4" s="401">
        <v>2012</v>
      </c>
    </row>
    <row r="5" spans="1:4">
      <c r="A5" s="399">
        <v>2546</v>
      </c>
      <c r="B5" s="400">
        <f>C5+D5</f>
        <v>2742</v>
      </c>
      <c r="C5" s="401">
        <v>585</v>
      </c>
      <c r="D5" s="401">
        <v>2157</v>
      </c>
    </row>
    <row r="6" spans="1:4">
      <c r="A6" s="399">
        <v>2547</v>
      </c>
      <c r="B6" s="400">
        <f>C6+D6</f>
        <v>2909</v>
      </c>
      <c r="C6" s="401">
        <v>467</v>
      </c>
      <c r="D6" s="401">
        <v>2442</v>
      </c>
    </row>
    <row r="7" spans="1:4">
      <c r="A7" s="399">
        <v>2548</v>
      </c>
      <c r="B7" s="400">
        <f>C7+D7</f>
        <v>3048</v>
      </c>
      <c r="C7" s="401">
        <v>349</v>
      </c>
      <c r="D7" s="401">
        <v>2699</v>
      </c>
    </row>
    <row r="8" spans="1:4">
      <c r="A8" s="399">
        <v>2549</v>
      </c>
      <c r="B8" s="400">
        <f>C8+D8</f>
        <v>3691</v>
      </c>
      <c r="C8" s="401">
        <v>483</v>
      </c>
      <c r="D8" s="401">
        <v>3208</v>
      </c>
    </row>
    <row r="9" spans="1:4">
      <c r="A9" s="399">
        <v>2550</v>
      </c>
      <c r="B9" s="400">
        <f>C9+D9</f>
        <v>2287</v>
      </c>
      <c r="C9" s="401">
        <v>333</v>
      </c>
      <c r="D9" s="401">
        <v>1954</v>
      </c>
    </row>
    <row r="10" spans="1:4">
      <c r="A10" s="399">
        <v>2551</v>
      </c>
      <c r="B10" s="400">
        <f>C10+D10</f>
        <v>2127</v>
      </c>
      <c r="C10" s="401">
        <v>238</v>
      </c>
      <c r="D10" s="401">
        <v>1889</v>
      </c>
    </row>
    <row r="11" spans="1:4">
      <c r="A11" s="399">
        <v>2552</v>
      </c>
      <c r="B11" s="400">
        <f>C11+D11</f>
        <v>1531</v>
      </c>
      <c r="C11" s="401">
        <v>197</v>
      </c>
      <c r="D11" s="401">
        <v>1334</v>
      </c>
    </row>
    <row r="12" spans="1:4">
      <c r="A12" s="399">
        <v>2553</v>
      </c>
      <c r="B12" s="400">
        <f>C12+D12</f>
        <v>1436</v>
      </c>
      <c r="C12" s="401">
        <v>178</v>
      </c>
      <c r="D12" s="401">
        <v>1258</v>
      </c>
    </row>
    <row r="13" spans="1:4">
      <c r="A13" s="403">
        <v>2554</v>
      </c>
      <c r="B13" s="400">
        <f>C13+D13</f>
        <v>1234</v>
      </c>
      <c r="C13" s="401">
        <v>189</v>
      </c>
      <c r="D13" s="401">
        <v>1045</v>
      </c>
    </row>
    <row r="14" spans="1:4">
      <c r="A14" s="403">
        <v>2555</v>
      </c>
      <c r="B14" s="400">
        <f>C14+D14</f>
        <v>1038</v>
      </c>
      <c r="C14" s="401">
        <v>111</v>
      </c>
      <c r="D14" s="401">
        <v>927</v>
      </c>
    </row>
    <row r="15" spans="1:4">
      <c r="A15" s="895" t="s">
        <v>421</v>
      </c>
      <c r="B15" s="404">
        <f>SUM(B3:B14)</f>
        <v>44220</v>
      </c>
      <c r="C15" s="404">
        <f>SUM(C3:C14)</f>
        <v>9683</v>
      </c>
      <c r="D15" s="404">
        <f>SUM(D3:D14)</f>
        <v>34537</v>
      </c>
    </row>
    <row r="16" spans="1:4">
      <c r="A16" s="413" t="s">
        <v>1860</v>
      </c>
      <c r="B16" s="413"/>
      <c r="C16" s="413"/>
      <c r="D16" s="413"/>
    </row>
    <row r="17" spans="1:4">
      <c r="A17" s="405" t="s">
        <v>1861</v>
      </c>
      <c r="B17" s="343"/>
      <c r="C17" s="343"/>
      <c r="D17" s="343"/>
    </row>
    <row r="18" spans="1:4">
      <c r="C18" s="402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35">
    <tabColor rgb="FFFFFF00"/>
  </sheetPr>
  <dimension ref="A1:J23"/>
  <sheetViews>
    <sheetView showGridLines="0" zoomScaleSheetLayoutView="100" workbookViewId="0">
      <selection activeCell="I13" sqref="I13"/>
    </sheetView>
  </sheetViews>
  <sheetFormatPr defaultRowHeight="18.75"/>
  <cols>
    <col min="1" max="1" width="55.28515625" style="376" customWidth="1"/>
    <col min="2" max="2" width="25.42578125" style="376" customWidth="1"/>
    <col min="3" max="3" width="31.42578125" style="376" customWidth="1"/>
    <col min="4" max="4" width="23.5703125" style="426" customWidth="1"/>
    <col min="5" max="5" width="21.140625" style="376" customWidth="1"/>
    <col min="6" max="6" width="5.140625" style="376" customWidth="1"/>
    <col min="7" max="7" width="19.85546875" style="426" bestFit="1" customWidth="1"/>
    <col min="8" max="8" width="3.5703125" style="376" customWidth="1"/>
    <col min="9" max="9" width="1.140625" style="376" customWidth="1"/>
    <col min="10" max="16384" width="9.140625" style="376"/>
  </cols>
  <sheetData>
    <row r="1" spans="1:10" s="406" customFormat="1" ht="22.5" customHeight="1">
      <c r="A1" s="1043" t="s">
        <v>1862</v>
      </c>
      <c r="B1" s="1048"/>
      <c r="C1" s="1048"/>
      <c r="D1" s="1044"/>
      <c r="E1" s="1044"/>
      <c r="F1" s="1044"/>
      <c r="G1" s="1044"/>
      <c r="H1" s="1044"/>
      <c r="I1" s="1049"/>
    </row>
    <row r="2" spans="1:10" ht="24" customHeight="1">
      <c r="A2" s="1040" t="s">
        <v>1863</v>
      </c>
      <c r="B2" s="407" t="s">
        <v>1864</v>
      </c>
      <c r="C2" s="407" t="s">
        <v>2128</v>
      </c>
      <c r="D2" s="377"/>
      <c r="E2" s="394"/>
      <c r="F2" s="394"/>
      <c r="G2" s="377"/>
      <c r="H2" s="377"/>
      <c r="I2" s="377"/>
      <c r="J2" s="377"/>
    </row>
    <row r="3" spans="1:10" ht="20.25" customHeight="1">
      <c r="A3" s="888" t="s">
        <v>1866</v>
      </c>
      <c r="B3" s="855">
        <v>807</v>
      </c>
      <c r="C3" s="401" t="s">
        <v>428</v>
      </c>
      <c r="D3" s="377"/>
      <c r="E3" s="855"/>
      <c r="F3" s="855"/>
      <c r="G3" s="377"/>
      <c r="H3" s="856"/>
      <c r="I3" s="377"/>
      <c r="J3" s="377"/>
    </row>
    <row r="4" spans="1:10" ht="20.25" customHeight="1">
      <c r="A4" s="888" t="s">
        <v>1867</v>
      </c>
      <c r="B4" s="855"/>
      <c r="C4" s="855"/>
      <c r="D4" s="377"/>
      <c r="E4" s="855"/>
      <c r="F4" s="855"/>
      <c r="G4" s="377"/>
      <c r="H4" s="856"/>
      <c r="I4" s="377"/>
      <c r="J4" s="377"/>
    </row>
    <row r="5" spans="1:10" ht="20.25" customHeight="1">
      <c r="A5" s="408" t="s">
        <v>1868</v>
      </c>
      <c r="B5" s="855">
        <v>2852</v>
      </c>
      <c r="C5" s="855">
        <v>3434</v>
      </c>
      <c r="D5" s="377"/>
      <c r="E5" s="855"/>
      <c r="F5" s="855"/>
      <c r="G5" s="377"/>
      <c r="H5" s="856"/>
      <c r="I5" s="377"/>
      <c r="J5" s="377"/>
    </row>
    <row r="6" spans="1:10" ht="20.25" customHeight="1">
      <c r="A6" s="888" t="s">
        <v>1869</v>
      </c>
      <c r="B6" s="855"/>
      <c r="C6" s="401"/>
      <c r="D6" s="377"/>
      <c r="E6" s="855"/>
      <c r="F6" s="855"/>
      <c r="G6" s="377"/>
      <c r="H6" s="856"/>
      <c r="I6" s="377"/>
      <c r="J6" s="377"/>
    </row>
    <row r="7" spans="1:10" ht="20.25" customHeight="1">
      <c r="A7" s="387" t="s">
        <v>1870</v>
      </c>
      <c r="B7" s="857">
        <v>511</v>
      </c>
      <c r="C7" s="858" t="s">
        <v>428</v>
      </c>
      <c r="D7" s="377"/>
      <c r="E7" s="855"/>
      <c r="F7" s="855"/>
      <c r="G7" s="377"/>
      <c r="H7" s="856"/>
      <c r="I7" s="377"/>
      <c r="J7" s="377"/>
    </row>
    <row r="8" spans="1:10" ht="24.95" customHeight="1">
      <c r="A8" s="888" t="s">
        <v>2168</v>
      </c>
      <c r="B8" s="409"/>
      <c r="C8" s="409"/>
      <c r="D8" s="410"/>
      <c r="E8" s="410"/>
      <c r="F8" s="410"/>
      <c r="G8" s="410"/>
      <c r="H8" s="377"/>
      <c r="I8" s="377"/>
    </row>
    <row r="9" spans="1:10" ht="24" customHeight="1">
      <c r="A9" s="1027" t="s">
        <v>1871</v>
      </c>
      <c r="B9" s="1045" t="s">
        <v>2169</v>
      </c>
      <c r="C9" s="897" t="s">
        <v>2170</v>
      </c>
      <c r="D9" s="897" t="s">
        <v>2173</v>
      </c>
      <c r="E9" s="411" t="s">
        <v>2174</v>
      </c>
      <c r="F9" s="377"/>
      <c r="G9" s="377"/>
      <c r="H9" s="377"/>
      <c r="I9" s="377"/>
      <c r="J9" s="377"/>
    </row>
    <row r="10" spans="1:10" s="377" customFormat="1" ht="24" customHeight="1">
      <c r="A10" s="1046"/>
      <c r="B10" s="1047"/>
      <c r="C10" s="898"/>
      <c r="D10" s="898"/>
      <c r="E10" s="412"/>
      <c r="H10" s="888"/>
    </row>
    <row r="11" spans="1:10" ht="20.25" customHeight="1">
      <c r="A11" s="377" t="s">
        <v>1872</v>
      </c>
      <c r="B11" s="414"/>
      <c r="C11" s="415"/>
      <c r="D11" s="415"/>
      <c r="E11" s="415"/>
      <c r="F11" s="415"/>
      <c r="G11" s="377"/>
      <c r="H11" s="377"/>
      <c r="I11" s="377"/>
      <c r="J11" s="377"/>
    </row>
    <row r="12" spans="1:10" ht="20.25" customHeight="1">
      <c r="A12" s="409" t="s">
        <v>2171</v>
      </c>
      <c r="D12" s="417"/>
      <c r="F12" s="416"/>
      <c r="G12" s="377"/>
      <c r="H12" s="377"/>
      <c r="I12" s="377"/>
      <c r="J12" s="377"/>
    </row>
    <row r="13" spans="1:10" ht="20.25" customHeight="1">
      <c r="A13" s="409" t="s">
        <v>2172</v>
      </c>
      <c r="B13" s="418">
        <v>5205</v>
      </c>
      <c r="C13" s="419">
        <v>1500</v>
      </c>
      <c r="D13" s="419">
        <v>2483</v>
      </c>
      <c r="E13" s="419">
        <v>1222</v>
      </c>
      <c r="F13" s="415"/>
      <c r="G13" s="377"/>
      <c r="H13" s="377"/>
      <c r="I13" s="377"/>
      <c r="J13" s="377"/>
    </row>
    <row r="14" spans="1:10" ht="24" customHeight="1">
      <c r="A14" s="893" t="s">
        <v>1873</v>
      </c>
      <c r="B14" s="420" t="s">
        <v>1874</v>
      </c>
      <c r="C14" s="420" t="s">
        <v>1865</v>
      </c>
      <c r="D14" s="376"/>
      <c r="E14" s="890"/>
      <c r="F14" s="890"/>
      <c r="G14" s="376"/>
      <c r="H14" s="377"/>
      <c r="I14" s="377"/>
      <c r="J14" s="377"/>
    </row>
    <row r="15" spans="1:10" ht="20.25" customHeight="1">
      <c r="A15" s="409" t="s">
        <v>1875</v>
      </c>
      <c r="B15" s="421"/>
      <c r="C15" s="410"/>
      <c r="D15" s="376"/>
      <c r="E15" s="1050"/>
      <c r="F15" s="410"/>
      <c r="G15" s="377"/>
      <c r="H15" s="377"/>
      <c r="I15" s="377"/>
      <c r="J15" s="377"/>
    </row>
    <row r="16" spans="1:10" ht="20.25" customHeight="1">
      <c r="A16" s="409" t="s">
        <v>1876</v>
      </c>
      <c r="B16" s="422">
        <v>29831</v>
      </c>
      <c r="C16" s="410">
        <v>258</v>
      </c>
      <c r="D16" s="376"/>
      <c r="E16" s="422"/>
      <c r="F16" s="410"/>
      <c r="G16" s="377"/>
      <c r="H16" s="377"/>
      <c r="I16" s="377"/>
      <c r="J16" s="377"/>
    </row>
    <row r="17" spans="1:10" ht="20.25" customHeight="1">
      <c r="A17" s="409" t="s">
        <v>1877</v>
      </c>
      <c r="B17" s="422">
        <v>29361</v>
      </c>
      <c r="C17" s="410">
        <v>1148</v>
      </c>
      <c r="D17" s="376"/>
      <c r="E17" s="422"/>
      <c r="F17" s="410"/>
      <c r="G17" s="377"/>
      <c r="H17" s="377"/>
      <c r="I17" s="377"/>
      <c r="J17" s="377"/>
    </row>
    <row r="18" spans="1:10" ht="20.25" customHeight="1">
      <c r="A18" s="409" t="s">
        <v>1878</v>
      </c>
      <c r="B18" s="422">
        <v>109352</v>
      </c>
      <c r="C18" s="410">
        <v>9073</v>
      </c>
      <c r="D18" s="376"/>
      <c r="E18" s="422"/>
      <c r="F18" s="410"/>
      <c r="G18" s="377"/>
      <c r="H18" s="377"/>
      <c r="I18" s="377"/>
      <c r="J18" s="377"/>
    </row>
    <row r="19" spans="1:10" ht="20.25" customHeight="1">
      <c r="A19" s="409" t="s">
        <v>1879</v>
      </c>
      <c r="B19" s="422">
        <v>119086</v>
      </c>
      <c r="C19" s="410">
        <v>4703</v>
      </c>
      <c r="D19" s="376"/>
      <c r="E19" s="422"/>
      <c r="F19" s="410"/>
      <c r="G19" s="377"/>
      <c r="H19" s="377"/>
      <c r="I19" s="377"/>
      <c r="J19" s="377"/>
    </row>
    <row r="20" spans="1:10" ht="20.25" customHeight="1">
      <c r="A20" s="387" t="s">
        <v>1880</v>
      </c>
      <c r="B20" s="423">
        <v>142289</v>
      </c>
      <c r="C20" s="424">
        <v>2154</v>
      </c>
      <c r="D20" s="376"/>
      <c r="E20" s="422"/>
      <c r="F20" s="410"/>
      <c r="G20" s="377"/>
      <c r="H20" s="377"/>
      <c r="I20" s="377"/>
      <c r="J20" s="377"/>
    </row>
    <row r="21" spans="1:10">
      <c r="A21" s="425" t="s">
        <v>1881</v>
      </c>
      <c r="E21" s="377"/>
      <c r="F21" s="377"/>
      <c r="G21" s="1051"/>
      <c r="H21" s="377"/>
      <c r="I21" s="377"/>
      <c r="J21" s="377"/>
    </row>
    <row r="22" spans="1:10" ht="16.5" customHeight="1">
      <c r="H22" s="377"/>
      <c r="I22" s="377"/>
      <c r="J22" s="377"/>
    </row>
    <row r="23" spans="1:10" ht="16.5" customHeight="1"/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14">
    <tabColor rgb="FFFFFF00"/>
  </sheetPr>
  <dimension ref="A1:E25"/>
  <sheetViews>
    <sheetView showGridLines="0" zoomScale="120" workbookViewId="0">
      <selection activeCell="A7" sqref="A7"/>
    </sheetView>
  </sheetViews>
  <sheetFormatPr defaultRowHeight="18.75"/>
  <cols>
    <col min="1" max="1" width="105.7109375" style="435" customWidth="1"/>
    <col min="2" max="2" width="13" style="436" customWidth="1"/>
    <col min="3" max="3" width="13.42578125" style="434" customWidth="1"/>
    <col min="4" max="16384" width="9.140625" style="435"/>
  </cols>
  <sheetData>
    <row r="1" spans="1:5" s="427" customFormat="1" ht="22.5" customHeight="1">
      <c r="A1" s="1055" t="s">
        <v>1882</v>
      </c>
      <c r="B1" s="1052"/>
      <c r="C1" s="1052"/>
    </row>
    <row r="2" spans="1:5" s="861" customFormat="1" ht="29.25" customHeight="1">
      <c r="A2" s="1056" t="s">
        <v>1883</v>
      </c>
      <c r="B2" s="860" t="s">
        <v>1884</v>
      </c>
      <c r="C2" s="859" t="s">
        <v>1885</v>
      </c>
    </row>
    <row r="3" spans="1:5" s="429" customFormat="1" ht="21" customHeight="1">
      <c r="A3" s="862" t="s">
        <v>1886</v>
      </c>
      <c r="B3" s="863">
        <v>5477</v>
      </c>
      <c r="C3" s="864">
        <f>(B3/$B$24)*100</f>
        <v>12.865263553509349</v>
      </c>
      <c r="D3" s="428"/>
    </row>
    <row r="4" spans="1:5" s="429" customFormat="1" ht="21" customHeight="1">
      <c r="A4" s="862" t="s">
        <v>1887</v>
      </c>
      <c r="B4" s="865">
        <v>3426</v>
      </c>
      <c r="C4" s="864">
        <f>(B4/$B$24)*100</f>
        <v>8.0475429860001881</v>
      </c>
    </row>
    <row r="5" spans="1:5" s="429" customFormat="1" ht="21" customHeight="1">
      <c r="A5" s="862" t="s">
        <v>2177</v>
      </c>
      <c r="B5" s="863">
        <v>3178</v>
      </c>
      <c r="C5" s="864">
        <f>(B5/$B$24)*100</f>
        <v>7.4650004697923515</v>
      </c>
    </row>
    <row r="6" spans="1:5" s="429" customFormat="1" ht="21" customHeight="1">
      <c r="A6" s="862" t="s">
        <v>2178</v>
      </c>
      <c r="B6" s="865">
        <v>2440</v>
      </c>
      <c r="C6" s="864">
        <f>(B6/$B$24)*100</f>
        <v>5.7314666917222592</v>
      </c>
    </row>
    <row r="7" spans="1:5" s="429" customFormat="1" ht="21" customHeight="1">
      <c r="A7" s="862" t="s">
        <v>2179</v>
      </c>
      <c r="B7" s="863">
        <v>2401</v>
      </c>
      <c r="C7" s="864">
        <f>(B7/$B$24)*100</f>
        <v>5.6398571831250592</v>
      </c>
      <c r="E7" s="602" t="s">
        <v>402</v>
      </c>
    </row>
    <row r="8" spans="1:5" s="429" customFormat="1" ht="21" customHeight="1">
      <c r="A8" s="862" t="s">
        <v>1888</v>
      </c>
      <c r="B8" s="863">
        <v>1841</v>
      </c>
      <c r="C8" s="864">
        <f>(B8/$B$24)*100</f>
        <v>4.3244385981396221</v>
      </c>
    </row>
    <row r="9" spans="1:5" s="429" customFormat="1" ht="21" customHeight="1">
      <c r="A9" s="862" t="s">
        <v>2180</v>
      </c>
      <c r="B9" s="863">
        <v>1296</v>
      </c>
      <c r="C9" s="864">
        <f>(B9/$B$24)*100</f>
        <v>3.0442544395377245</v>
      </c>
    </row>
    <row r="10" spans="1:5" s="429" customFormat="1" ht="21" customHeight="1">
      <c r="A10" s="862" t="s">
        <v>1889</v>
      </c>
      <c r="B10" s="863">
        <v>1232</v>
      </c>
      <c r="C10" s="864">
        <f>(B10/$B$24)*100</f>
        <v>2.89392088696796</v>
      </c>
    </row>
    <row r="11" spans="1:5" s="429" customFormat="1" ht="21" customHeight="1">
      <c r="A11" s="862" t="s">
        <v>2181</v>
      </c>
      <c r="B11" s="865">
        <v>1208</v>
      </c>
      <c r="C11" s="864">
        <f>(B11/$B$24)*100</f>
        <v>2.8375458047542987</v>
      </c>
    </row>
    <row r="12" spans="1:5" s="429" customFormat="1" ht="21" customHeight="1">
      <c r="A12" s="862" t="s">
        <v>1890</v>
      </c>
      <c r="B12" s="865">
        <v>1178</v>
      </c>
      <c r="C12" s="864">
        <f>(B12/$B$24)*100</f>
        <v>2.7670769519872218</v>
      </c>
    </row>
    <row r="13" spans="1:5" s="429" customFormat="1" ht="21" customHeight="1">
      <c r="A13" s="862" t="s">
        <v>1891</v>
      </c>
      <c r="B13" s="863">
        <v>1097</v>
      </c>
      <c r="C13" s="864">
        <f>(B13/$B$24)*100</f>
        <v>2.5768110495161136</v>
      </c>
    </row>
    <row r="14" spans="1:5" s="429" customFormat="1" ht="21" customHeight="1">
      <c r="A14" s="862" t="s">
        <v>2182</v>
      </c>
      <c r="B14" s="863">
        <v>915</v>
      </c>
      <c r="C14" s="864">
        <f>(B14/$B$24)*100</f>
        <v>2.149300009395847</v>
      </c>
    </row>
    <row r="15" spans="1:5" s="429" customFormat="1" ht="21" customHeight="1">
      <c r="A15" s="862" t="s">
        <v>1892</v>
      </c>
      <c r="B15" s="863">
        <v>882</v>
      </c>
      <c r="C15" s="864">
        <f>(B15/$B$24)*100</f>
        <v>2.0717842713520627</v>
      </c>
    </row>
    <row r="16" spans="1:5" s="429" customFormat="1" ht="21" customHeight="1">
      <c r="A16" s="862" t="s">
        <v>1893</v>
      </c>
      <c r="B16" s="865">
        <v>827</v>
      </c>
      <c r="C16" s="864">
        <f>(B16/$B$24)*100</f>
        <v>1.9425913746124215</v>
      </c>
    </row>
    <row r="17" spans="1:5" s="429" customFormat="1" ht="21" customHeight="1">
      <c r="A17" s="862" t="s">
        <v>1894</v>
      </c>
      <c r="B17" s="863">
        <v>814</v>
      </c>
      <c r="C17" s="864">
        <f>(B17/$B$24)*100</f>
        <v>1.9120548717466879</v>
      </c>
    </row>
    <row r="18" spans="1:5" s="429" customFormat="1" ht="21" customHeight="1">
      <c r="A18" s="862" t="s">
        <v>2176</v>
      </c>
      <c r="B18" s="865">
        <v>769</v>
      </c>
      <c r="C18" s="864">
        <f>(B18/$B$24)*100</f>
        <v>1.8063515925960727</v>
      </c>
    </row>
    <row r="19" spans="1:5" s="429" customFormat="1" ht="21" customHeight="1">
      <c r="A19" s="862" t="s">
        <v>2175</v>
      </c>
      <c r="B19" s="863">
        <v>768</v>
      </c>
      <c r="C19" s="864">
        <f>(B19/$B$24)*100</f>
        <v>1.8040026308371699</v>
      </c>
    </row>
    <row r="20" spans="1:5" s="429" customFormat="1" ht="21" customHeight="1">
      <c r="A20" s="862" t="s">
        <v>1895</v>
      </c>
      <c r="B20" s="863">
        <v>643</v>
      </c>
      <c r="C20" s="864">
        <f>(B20/$B$24)*100</f>
        <v>1.5103824109743493</v>
      </c>
    </row>
    <row r="21" spans="1:5" s="429" customFormat="1" ht="21" customHeight="1">
      <c r="A21" s="862" t="s">
        <v>1896</v>
      </c>
      <c r="B21" s="863">
        <v>630</v>
      </c>
      <c r="C21" s="864">
        <f>(B21/$B$24)*100</f>
        <v>1.4798459081086159</v>
      </c>
    </row>
    <row r="22" spans="1:5" s="429" customFormat="1" ht="21" customHeight="1">
      <c r="A22" s="862" t="s">
        <v>1897</v>
      </c>
      <c r="B22" s="863">
        <v>622</v>
      </c>
      <c r="C22" s="864">
        <f>(B22/$B$24)*100</f>
        <v>1.4610542140373954</v>
      </c>
    </row>
    <row r="23" spans="1:5" s="429" customFormat="1" ht="21" customHeight="1">
      <c r="A23" s="862" t="s">
        <v>2129</v>
      </c>
      <c r="B23" s="863">
        <v>10928</v>
      </c>
      <c r="C23" s="864">
        <f>(B23/$B$24)*100</f>
        <v>25.669454101287233</v>
      </c>
    </row>
    <row r="24" spans="1:5" s="432" customFormat="1" ht="23.25" customHeight="1">
      <c r="A24" s="1053" t="s">
        <v>421</v>
      </c>
      <c r="B24" s="430">
        <f>SUM(B3:B23)</f>
        <v>42572</v>
      </c>
      <c r="C24" s="431">
        <v>100</v>
      </c>
      <c r="E24" s="433"/>
    </row>
    <row r="25" spans="1:5" s="429" customFormat="1" ht="25.5" customHeight="1">
      <c r="A25" s="1054" t="s">
        <v>1898</v>
      </c>
      <c r="B25" s="961"/>
      <c r="C25" s="961"/>
    </row>
  </sheetData>
  <phoneticPr fontId="129" type="noConversion"/>
  <printOptions horizontalCentered="1"/>
  <pageMargins left="0.68" right="0.69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FF00"/>
  </sheetPr>
  <dimension ref="A1:AK18"/>
  <sheetViews>
    <sheetView showGridLines="0" topLeftCell="Q1" zoomScaleNormal="136" zoomScaleSheetLayoutView="80" workbookViewId="0">
      <selection activeCell="AG6" sqref="AG6"/>
    </sheetView>
  </sheetViews>
  <sheetFormatPr defaultRowHeight="18.75"/>
  <cols>
    <col min="1" max="1" width="13.140625" style="451" customWidth="1"/>
    <col min="2" max="2" width="10.85546875" style="451" customWidth="1"/>
    <col min="3" max="3" width="8" style="451" customWidth="1"/>
    <col min="4" max="4" width="10.42578125" style="451" bestFit="1" customWidth="1"/>
    <col min="5" max="5" width="13.85546875" style="451" bestFit="1" customWidth="1"/>
    <col min="6" max="6" width="18.140625" style="451" bestFit="1" customWidth="1"/>
    <col min="7" max="7" width="9.42578125" style="451" bestFit="1" customWidth="1"/>
    <col min="8" max="8" width="5.5703125" style="451" bestFit="1" customWidth="1"/>
    <col min="9" max="9" width="20.7109375" style="451" customWidth="1"/>
    <col min="10" max="10" width="22.140625" style="451" bestFit="1" customWidth="1"/>
    <col min="11" max="11" width="10.28515625" style="451" bestFit="1" customWidth="1"/>
    <col min="12" max="12" width="10" style="451" bestFit="1" customWidth="1"/>
    <col min="13" max="13" width="9.140625" style="451" bestFit="1" customWidth="1"/>
    <col min="14" max="14" width="9.28515625" style="451" bestFit="1" customWidth="1"/>
    <col min="15" max="15" width="5.5703125" style="451" bestFit="1" customWidth="1"/>
    <col min="16" max="16" width="11.140625" style="451" customWidth="1"/>
    <col min="17" max="17" width="13.42578125" style="451" customWidth="1"/>
    <col min="18" max="18" width="6" style="451" bestFit="1" customWidth="1"/>
    <col min="19" max="19" width="12.42578125" style="451" bestFit="1" customWidth="1"/>
    <col min="20" max="20" width="6" style="451" bestFit="1" customWidth="1"/>
    <col min="21" max="22" width="4.85546875" style="451" bestFit="1" customWidth="1"/>
    <col min="23" max="23" width="11.85546875" style="451" bestFit="1" customWidth="1"/>
    <col min="24" max="24" width="9.28515625" style="451" bestFit="1" customWidth="1"/>
    <col min="25" max="25" width="12" style="451" bestFit="1" customWidth="1"/>
    <col min="26" max="26" width="4.7109375" style="451" bestFit="1" customWidth="1"/>
    <col min="27" max="28" width="4" style="451" customWidth="1"/>
    <col min="29" max="30" width="3.85546875" style="451" bestFit="1" customWidth="1"/>
    <col min="31" max="31" width="8.28515625" style="451" bestFit="1" customWidth="1"/>
    <col min="32" max="32" width="5.5703125" style="451" bestFit="1" customWidth="1"/>
    <col min="33" max="33" width="15" style="451" bestFit="1" customWidth="1"/>
    <col min="34" max="34" width="20.140625" style="451" bestFit="1" customWidth="1"/>
    <col min="35" max="35" width="9.85546875" style="451" bestFit="1" customWidth="1"/>
    <col min="36" max="36" width="17.5703125" style="451" bestFit="1" customWidth="1"/>
    <col min="37" max="37" width="13.140625" style="451" bestFit="1" customWidth="1"/>
    <col min="38" max="16384" width="9.140625" style="451"/>
  </cols>
  <sheetData>
    <row r="1" spans="1:37" s="437" customFormat="1" ht="21">
      <c r="A1" s="437" t="s">
        <v>1306</v>
      </c>
      <c r="AG1" s="886"/>
      <c r="AH1" s="886"/>
      <c r="AI1" s="886"/>
      <c r="AJ1" s="886"/>
      <c r="AK1" s="886"/>
    </row>
    <row r="2" spans="1:37" s="438" customFormat="1" ht="27" customHeight="1">
      <c r="A2" s="1057" t="s">
        <v>1899</v>
      </c>
      <c r="B2" s="1066" t="s">
        <v>1900</v>
      </c>
      <c r="C2" s="1058" t="s">
        <v>1901</v>
      </c>
      <c r="D2" s="1059"/>
      <c r="E2" s="1059"/>
      <c r="F2" s="1059"/>
      <c r="G2" s="1059"/>
      <c r="H2" s="1060"/>
      <c r="I2" s="1058" t="s">
        <v>2130</v>
      </c>
      <c r="J2" s="1059"/>
      <c r="K2" s="1059"/>
      <c r="L2" s="1059"/>
      <c r="M2" s="1059"/>
      <c r="N2" s="1059"/>
      <c r="O2" s="1060"/>
      <c r="P2" s="1058" t="s">
        <v>1902</v>
      </c>
      <c r="Q2" s="1060"/>
      <c r="R2" s="1058" t="s">
        <v>1903</v>
      </c>
      <c r="S2" s="1059"/>
      <c r="T2" s="1059"/>
      <c r="U2" s="1059"/>
      <c r="V2" s="1059"/>
      <c r="W2" s="1059"/>
      <c r="X2" s="1059"/>
      <c r="Y2" s="1059"/>
      <c r="Z2" s="1059"/>
      <c r="AA2" s="1059"/>
      <c r="AB2" s="1059"/>
      <c r="AC2" s="1059"/>
      <c r="AD2" s="1059"/>
      <c r="AE2" s="1059"/>
      <c r="AF2" s="1060"/>
      <c r="AG2" s="1058" t="s">
        <v>1904</v>
      </c>
      <c r="AH2" s="1059"/>
      <c r="AI2" s="1059"/>
      <c r="AJ2" s="1059"/>
      <c r="AK2" s="1060"/>
    </row>
    <row r="3" spans="1:37" s="438" customFormat="1" ht="18.75" customHeight="1">
      <c r="A3" s="1061"/>
      <c r="B3" s="1067"/>
      <c r="C3" s="1066" t="s">
        <v>1905</v>
      </c>
      <c r="D3" s="1066" t="s">
        <v>867</v>
      </c>
      <c r="E3" s="1066" t="s">
        <v>1906</v>
      </c>
      <c r="F3" s="1066" t="s">
        <v>1907</v>
      </c>
      <c r="G3" s="1066" t="s">
        <v>1908</v>
      </c>
      <c r="H3" s="1066" t="s">
        <v>1909</v>
      </c>
      <c r="I3" s="1066" t="s">
        <v>1910</v>
      </c>
      <c r="J3" s="1066" t="s">
        <v>1911</v>
      </c>
      <c r="K3" s="1066" t="s">
        <v>1912</v>
      </c>
      <c r="L3" s="1066" t="s">
        <v>1913</v>
      </c>
      <c r="M3" s="1066" t="s">
        <v>1914</v>
      </c>
      <c r="N3" s="1066" t="s">
        <v>1915</v>
      </c>
      <c r="O3" s="1066" t="s">
        <v>1909</v>
      </c>
      <c r="P3" s="1066" t="s">
        <v>1916</v>
      </c>
      <c r="Q3" s="1066" t="s">
        <v>1917</v>
      </c>
      <c r="R3" s="1066" t="s">
        <v>1918</v>
      </c>
      <c r="S3" s="1066" t="s">
        <v>1919</v>
      </c>
      <c r="T3" s="1066" t="s">
        <v>1920</v>
      </c>
      <c r="U3" s="1066" t="s">
        <v>1921</v>
      </c>
      <c r="V3" s="1066" t="s">
        <v>1922</v>
      </c>
      <c r="W3" s="1066" t="s">
        <v>1923</v>
      </c>
      <c r="X3" s="1066" t="s">
        <v>1924</v>
      </c>
      <c r="Y3" s="1066" t="s">
        <v>1925</v>
      </c>
      <c r="Z3" s="1062" t="s">
        <v>1913</v>
      </c>
      <c r="AA3" s="1063"/>
      <c r="AB3" s="1063"/>
      <c r="AC3" s="1063"/>
      <c r="AD3" s="1063"/>
      <c r="AE3" s="1064"/>
      <c r="AF3" s="1066" t="s">
        <v>1909</v>
      </c>
      <c r="AG3" s="1066" t="s">
        <v>1926</v>
      </c>
      <c r="AH3" s="1066" t="s">
        <v>1927</v>
      </c>
      <c r="AI3" s="1066" t="s">
        <v>1928</v>
      </c>
      <c r="AJ3" s="1066" t="s">
        <v>1929</v>
      </c>
      <c r="AK3" s="1066" t="s">
        <v>180</v>
      </c>
    </row>
    <row r="4" spans="1:37" s="439" customFormat="1" ht="15.75">
      <c r="A4" s="1065"/>
      <c r="B4" s="1068"/>
      <c r="C4" s="899"/>
      <c r="D4" s="899"/>
      <c r="E4" s="899"/>
      <c r="F4" s="899"/>
      <c r="G4" s="899"/>
      <c r="H4" s="899"/>
      <c r="I4" s="1068"/>
      <c r="J4" s="1068"/>
      <c r="K4" s="899"/>
      <c r="L4" s="899"/>
      <c r="M4" s="899"/>
      <c r="N4" s="899"/>
      <c r="O4" s="899"/>
      <c r="P4" s="899"/>
      <c r="Q4" s="899"/>
      <c r="R4" s="899"/>
      <c r="S4" s="899"/>
      <c r="T4" s="899"/>
      <c r="U4" s="899"/>
      <c r="V4" s="899"/>
      <c r="W4" s="899"/>
      <c r="X4" s="899"/>
      <c r="Y4" s="899"/>
      <c r="Z4" s="1069" t="s">
        <v>181</v>
      </c>
      <c r="AA4" s="1069" t="s">
        <v>182</v>
      </c>
      <c r="AB4" s="1069" t="s">
        <v>183</v>
      </c>
      <c r="AC4" s="1069" t="s">
        <v>184</v>
      </c>
      <c r="AD4" s="1069" t="s">
        <v>185</v>
      </c>
      <c r="AE4" s="1069" t="s">
        <v>186</v>
      </c>
      <c r="AF4" s="899"/>
      <c r="AG4" s="1068"/>
      <c r="AH4" s="1068"/>
      <c r="AI4" s="899"/>
      <c r="AJ4" s="899"/>
      <c r="AK4" s="899"/>
    </row>
    <row r="5" spans="1:37" s="444" customFormat="1" ht="20.100000000000001" customHeight="1">
      <c r="A5" s="440" t="s">
        <v>2131</v>
      </c>
      <c r="B5" s="441">
        <v>198</v>
      </c>
      <c r="C5" s="441">
        <v>30</v>
      </c>
      <c r="D5" s="442">
        <v>20</v>
      </c>
      <c r="E5" s="866" t="s">
        <v>428</v>
      </c>
      <c r="F5" s="866">
        <v>1</v>
      </c>
      <c r="G5" s="866">
        <v>143</v>
      </c>
      <c r="H5" s="866">
        <v>4</v>
      </c>
      <c r="I5" s="441">
        <v>62</v>
      </c>
      <c r="J5" s="443">
        <v>24</v>
      </c>
      <c r="K5" s="443">
        <v>66</v>
      </c>
      <c r="L5" s="443">
        <v>12</v>
      </c>
      <c r="M5" s="866">
        <v>3</v>
      </c>
      <c r="N5" s="443">
        <v>3</v>
      </c>
      <c r="O5" s="443">
        <v>28</v>
      </c>
      <c r="P5" s="443">
        <v>169</v>
      </c>
      <c r="Q5" s="443">
        <v>29</v>
      </c>
      <c r="R5" s="443">
        <v>100</v>
      </c>
      <c r="S5" s="866" t="s">
        <v>428</v>
      </c>
      <c r="T5" s="866">
        <v>11</v>
      </c>
      <c r="U5" s="866" t="s">
        <v>428</v>
      </c>
      <c r="V5" s="443">
        <v>65</v>
      </c>
      <c r="W5" s="443">
        <v>12</v>
      </c>
      <c r="X5" s="443">
        <v>6</v>
      </c>
      <c r="Y5" s="443">
        <v>17</v>
      </c>
      <c r="Z5" s="443">
        <v>20</v>
      </c>
      <c r="AA5" s="443">
        <v>2</v>
      </c>
      <c r="AB5" s="443">
        <v>2</v>
      </c>
      <c r="AC5" s="866" t="s">
        <v>428</v>
      </c>
      <c r="AD5" s="866" t="s">
        <v>428</v>
      </c>
      <c r="AE5" s="866" t="s">
        <v>428</v>
      </c>
      <c r="AF5" s="866" t="s">
        <v>428</v>
      </c>
      <c r="AG5" s="443">
        <v>164</v>
      </c>
      <c r="AH5" s="443">
        <v>24</v>
      </c>
      <c r="AI5" s="443">
        <v>5</v>
      </c>
      <c r="AJ5" s="866">
        <v>3</v>
      </c>
      <c r="AK5" s="866">
        <v>2</v>
      </c>
    </row>
    <row r="6" spans="1:37" s="444" customFormat="1" ht="20.100000000000001" customHeight="1">
      <c r="A6" s="440" t="s">
        <v>2132</v>
      </c>
      <c r="B6" s="441">
        <v>179</v>
      </c>
      <c r="C6" s="441">
        <v>26</v>
      </c>
      <c r="D6" s="442">
        <v>21</v>
      </c>
      <c r="E6" s="866" t="s">
        <v>428</v>
      </c>
      <c r="F6" s="866" t="s">
        <v>428</v>
      </c>
      <c r="G6" s="866">
        <v>125</v>
      </c>
      <c r="H6" s="866">
        <v>4</v>
      </c>
      <c r="I6" s="441">
        <v>45</v>
      </c>
      <c r="J6" s="443">
        <v>19</v>
      </c>
      <c r="K6" s="443">
        <v>75</v>
      </c>
      <c r="L6" s="443">
        <v>7</v>
      </c>
      <c r="M6" s="866" t="s">
        <v>428</v>
      </c>
      <c r="N6" s="443">
        <v>1</v>
      </c>
      <c r="O6" s="443">
        <v>29</v>
      </c>
      <c r="P6" s="443">
        <v>161</v>
      </c>
      <c r="Q6" s="443">
        <v>15</v>
      </c>
      <c r="R6" s="443">
        <v>67</v>
      </c>
      <c r="S6" s="866" t="s">
        <v>428</v>
      </c>
      <c r="T6" s="866">
        <v>21</v>
      </c>
      <c r="U6" s="866" t="s">
        <v>428</v>
      </c>
      <c r="V6" s="443">
        <v>41</v>
      </c>
      <c r="W6" s="443">
        <v>5</v>
      </c>
      <c r="X6" s="443">
        <v>4</v>
      </c>
      <c r="Y6" s="443">
        <v>40</v>
      </c>
      <c r="Z6" s="443">
        <v>9</v>
      </c>
      <c r="AA6" s="443">
        <v>2</v>
      </c>
      <c r="AB6" s="443">
        <v>4</v>
      </c>
      <c r="AC6" s="866">
        <v>1</v>
      </c>
      <c r="AD6" s="866" t="s">
        <v>428</v>
      </c>
      <c r="AE6" s="866" t="s">
        <v>428</v>
      </c>
      <c r="AF6" s="866" t="s">
        <v>428</v>
      </c>
      <c r="AG6" s="443">
        <v>148</v>
      </c>
      <c r="AH6" s="443">
        <v>18</v>
      </c>
      <c r="AI6" s="443">
        <v>3</v>
      </c>
      <c r="AJ6" s="866" t="s">
        <v>428</v>
      </c>
      <c r="AK6" s="866">
        <v>7</v>
      </c>
    </row>
    <row r="7" spans="1:37" s="444" customFormat="1" ht="20.100000000000001" customHeight="1">
      <c r="A7" s="440" t="s">
        <v>2133</v>
      </c>
      <c r="B7" s="441">
        <v>270</v>
      </c>
      <c r="C7" s="441">
        <v>38</v>
      </c>
      <c r="D7" s="442">
        <v>21</v>
      </c>
      <c r="E7" s="866" t="s">
        <v>428</v>
      </c>
      <c r="F7" s="866" t="s">
        <v>428</v>
      </c>
      <c r="G7" s="866">
        <v>206</v>
      </c>
      <c r="H7" s="866">
        <v>5</v>
      </c>
      <c r="I7" s="441">
        <v>93</v>
      </c>
      <c r="J7" s="443">
        <v>35</v>
      </c>
      <c r="K7" s="443">
        <v>89</v>
      </c>
      <c r="L7" s="443">
        <v>12</v>
      </c>
      <c r="M7" s="866" t="s">
        <v>428</v>
      </c>
      <c r="N7" s="443">
        <v>1</v>
      </c>
      <c r="O7" s="443">
        <v>40</v>
      </c>
      <c r="P7" s="443">
        <v>237</v>
      </c>
      <c r="Q7" s="443">
        <v>33</v>
      </c>
      <c r="R7" s="443">
        <v>128</v>
      </c>
      <c r="S7" s="866">
        <v>1</v>
      </c>
      <c r="T7" s="866">
        <v>19</v>
      </c>
      <c r="U7" s="866">
        <v>2</v>
      </c>
      <c r="V7" s="443">
        <v>71</v>
      </c>
      <c r="W7" s="443">
        <v>10</v>
      </c>
      <c r="X7" s="443">
        <v>4</v>
      </c>
      <c r="Y7" s="443">
        <v>59</v>
      </c>
      <c r="Z7" s="443">
        <v>27</v>
      </c>
      <c r="AA7" s="443">
        <v>4</v>
      </c>
      <c r="AB7" s="443">
        <v>6</v>
      </c>
      <c r="AC7" s="866">
        <v>4</v>
      </c>
      <c r="AD7" s="866">
        <v>2</v>
      </c>
      <c r="AE7" s="866" t="s">
        <v>428</v>
      </c>
      <c r="AF7" s="866" t="s">
        <v>428</v>
      </c>
      <c r="AG7" s="443">
        <v>241</v>
      </c>
      <c r="AH7" s="443">
        <v>12</v>
      </c>
      <c r="AI7" s="443">
        <v>7</v>
      </c>
      <c r="AJ7" s="866">
        <v>1</v>
      </c>
      <c r="AK7" s="866">
        <v>9</v>
      </c>
    </row>
    <row r="8" spans="1:37" s="444" customFormat="1" ht="20.100000000000001" customHeight="1">
      <c r="A8" s="440" t="s">
        <v>2134</v>
      </c>
      <c r="B8" s="441">
        <v>276</v>
      </c>
      <c r="C8" s="441">
        <v>42</v>
      </c>
      <c r="D8" s="442">
        <v>18</v>
      </c>
      <c r="E8" s="866" t="s">
        <v>428</v>
      </c>
      <c r="F8" s="866" t="s">
        <v>428</v>
      </c>
      <c r="G8" s="866">
        <v>215</v>
      </c>
      <c r="H8" s="866">
        <v>1</v>
      </c>
      <c r="I8" s="441">
        <v>88</v>
      </c>
      <c r="J8" s="443">
        <v>64</v>
      </c>
      <c r="K8" s="443">
        <v>71</v>
      </c>
      <c r="L8" s="443">
        <v>5</v>
      </c>
      <c r="M8" s="866">
        <v>3</v>
      </c>
      <c r="N8" s="443">
        <v>1</v>
      </c>
      <c r="O8" s="443">
        <v>44</v>
      </c>
      <c r="P8" s="443">
        <v>238</v>
      </c>
      <c r="Q8" s="443">
        <v>38</v>
      </c>
      <c r="R8" s="443">
        <v>137</v>
      </c>
      <c r="S8" s="866">
        <v>1</v>
      </c>
      <c r="T8" s="866">
        <v>10</v>
      </c>
      <c r="U8" s="866" t="s">
        <v>428</v>
      </c>
      <c r="V8" s="443">
        <v>95</v>
      </c>
      <c r="W8" s="443">
        <v>11</v>
      </c>
      <c r="X8" s="443">
        <v>3</v>
      </c>
      <c r="Y8" s="443">
        <v>32</v>
      </c>
      <c r="Z8" s="443">
        <v>18</v>
      </c>
      <c r="AA8" s="443">
        <v>1</v>
      </c>
      <c r="AB8" s="443">
        <v>2</v>
      </c>
      <c r="AC8" s="866" t="s">
        <v>428</v>
      </c>
      <c r="AD8" s="866" t="s">
        <v>428</v>
      </c>
      <c r="AE8" s="866" t="s">
        <v>428</v>
      </c>
      <c r="AF8" s="866">
        <v>1</v>
      </c>
      <c r="AG8" s="443">
        <v>228</v>
      </c>
      <c r="AH8" s="443">
        <v>35</v>
      </c>
      <c r="AI8" s="443">
        <v>3</v>
      </c>
      <c r="AJ8" s="866">
        <v>2</v>
      </c>
      <c r="AK8" s="866">
        <v>8</v>
      </c>
    </row>
    <row r="9" spans="1:37" s="444" customFormat="1" ht="20.100000000000001" customHeight="1">
      <c r="A9" s="440" t="s">
        <v>2135</v>
      </c>
      <c r="B9" s="441">
        <v>194</v>
      </c>
      <c r="C9" s="441">
        <v>20</v>
      </c>
      <c r="D9" s="442">
        <v>9</v>
      </c>
      <c r="E9" s="866" t="s">
        <v>428</v>
      </c>
      <c r="F9" s="866" t="s">
        <v>428</v>
      </c>
      <c r="G9" s="866">
        <v>155</v>
      </c>
      <c r="H9" s="866">
        <v>10</v>
      </c>
      <c r="I9" s="441">
        <v>65</v>
      </c>
      <c r="J9" s="443">
        <v>30</v>
      </c>
      <c r="K9" s="443">
        <v>55</v>
      </c>
      <c r="L9" s="443">
        <v>8</v>
      </c>
      <c r="M9" s="866">
        <v>3</v>
      </c>
      <c r="N9" s="443">
        <v>3</v>
      </c>
      <c r="O9" s="443">
        <v>30</v>
      </c>
      <c r="P9" s="443">
        <v>155</v>
      </c>
      <c r="Q9" s="443">
        <v>39</v>
      </c>
      <c r="R9" s="443">
        <v>89</v>
      </c>
      <c r="S9" s="866" t="s">
        <v>428</v>
      </c>
      <c r="T9" s="866">
        <v>10</v>
      </c>
      <c r="U9" s="866">
        <v>2</v>
      </c>
      <c r="V9" s="443">
        <v>63</v>
      </c>
      <c r="W9" s="443">
        <v>14</v>
      </c>
      <c r="X9" s="443">
        <v>5</v>
      </c>
      <c r="Y9" s="443">
        <v>21</v>
      </c>
      <c r="Z9" s="443">
        <v>10</v>
      </c>
      <c r="AA9" s="443">
        <v>3</v>
      </c>
      <c r="AB9" s="443" t="s">
        <v>428</v>
      </c>
      <c r="AC9" s="866" t="s">
        <v>428</v>
      </c>
      <c r="AD9" s="866" t="s">
        <v>428</v>
      </c>
      <c r="AE9" s="866" t="s">
        <v>428</v>
      </c>
      <c r="AF9" s="866">
        <v>3</v>
      </c>
      <c r="AG9" s="443">
        <v>163</v>
      </c>
      <c r="AH9" s="443">
        <v>18</v>
      </c>
      <c r="AI9" s="443">
        <v>3</v>
      </c>
      <c r="AJ9" s="866" t="s">
        <v>428</v>
      </c>
      <c r="AK9" s="866">
        <v>10</v>
      </c>
    </row>
    <row r="10" spans="1:37" s="444" customFormat="1" ht="20.100000000000001" customHeight="1">
      <c r="A10" s="440" t="s">
        <v>2136</v>
      </c>
      <c r="B10" s="441">
        <v>282</v>
      </c>
      <c r="C10" s="441">
        <v>40</v>
      </c>
      <c r="D10" s="442">
        <v>20</v>
      </c>
      <c r="E10" s="866" t="s">
        <v>428</v>
      </c>
      <c r="F10" s="866" t="s">
        <v>428</v>
      </c>
      <c r="G10" s="866">
        <v>217</v>
      </c>
      <c r="H10" s="866">
        <v>5</v>
      </c>
      <c r="I10" s="441">
        <v>103</v>
      </c>
      <c r="J10" s="443">
        <v>61</v>
      </c>
      <c r="K10" s="443">
        <v>64</v>
      </c>
      <c r="L10" s="443">
        <v>11</v>
      </c>
      <c r="M10" s="866" t="s">
        <v>428</v>
      </c>
      <c r="N10" s="443">
        <v>4</v>
      </c>
      <c r="O10" s="443">
        <v>39</v>
      </c>
      <c r="P10" s="443">
        <v>242</v>
      </c>
      <c r="Q10" s="443">
        <v>40</v>
      </c>
      <c r="R10" s="443">
        <v>149</v>
      </c>
      <c r="S10" s="866" t="s">
        <v>428</v>
      </c>
      <c r="T10" s="866">
        <v>7</v>
      </c>
      <c r="U10" s="866" t="s">
        <v>428</v>
      </c>
      <c r="V10" s="443">
        <v>102</v>
      </c>
      <c r="W10" s="443">
        <v>30</v>
      </c>
      <c r="X10" s="443">
        <v>3</v>
      </c>
      <c r="Y10" s="443">
        <v>4</v>
      </c>
      <c r="Z10" s="443">
        <v>23</v>
      </c>
      <c r="AA10" s="443">
        <v>4</v>
      </c>
      <c r="AB10" s="443">
        <v>4</v>
      </c>
      <c r="AC10" s="866" t="s">
        <v>428</v>
      </c>
      <c r="AD10" s="866" t="s">
        <v>428</v>
      </c>
      <c r="AE10" s="866" t="s">
        <v>428</v>
      </c>
      <c r="AF10" s="866" t="s">
        <v>428</v>
      </c>
      <c r="AG10" s="443">
        <v>260</v>
      </c>
      <c r="AH10" s="443">
        <v>14</v>
      </c>
      <c r="AI10" s="443">
        <v>7</v>
      </c>
      <c r="AJ10" s="866">
        <v>1</v>
      </c>
      <c r="AK10" s="866" t="s">
        <v>428</v>
      </c>
    </row>
    <row r="11" spans="1:37" s="444" customFormat="1" ht="20.100000000000001" customHeight="1">
      <c r="A11" s="440" t="s">
        <v>2137</v>
      </c>
      <c r="B11" s="441">
        <v>245</v>
      </c>
      <c r="C11" s="441">
        <v>27</v>
      </c>
      <c r="D11" s="442">
        <v>10</v>
      </c>
      <c r="E11" s="866" t="s">
        <v>428</v>
      </c>
      <c r="F11" s="866" t="s">
        <v>428</v>
      </c>
      <c r="G11" s="866">
        <v>203</v>
      </c>
      <c r="H11" s="866">
        <v>5</v>
      </c>
      <c r="I11" s="441">
        <v>71</v>
      </c>
      <c r="J11" s="443">
        <v>51</v>
      </c>
      <c r="K11" s="443">
        <v>41</v>
      </c>
      <c r="L11" s="443">
        <v>20</v>
      </c>
      <c r="M11" s="866">
        <v>3</v>
      </c>
      <c r="N11" s="443">
        <v>1</v>
      </c>
      <c r="O11" s="443">
        <v>58</v>
      </c>
      <c r="P11" s="443">
        <v>192</v>
      </c>
      <c r="Q11" s="443">
        <v>53</v>
      </c>
      <c r="R11" s="443">
        <v>112</v>
      </c>
      <c r="S11" s="866">
        <v>5</v>
      </c>
      <c r="T11" s="866">
        <v>12</v>
      </c>
      <c r="U11" s="866">
        <v>1</v>
      </c>
      <c r="V11" s="443">
        <v>79</v>
      </c>
      <c r="W11" s="443">
        <v>16</v>
      </c>
      <c r="X11" s="443">
        <v>6</v>
      </c>
      <c r="Y11" s="443">
        <v>11</v>
      </c>
      <c r="Z11" s="443">
        <v>28</v>
      </c>
      <c r="AA11" s="443">
        <v>5</v>
      </c>
      <c r="AB11" s="443">
        <v>3</v>
      </c>
      <c r="AC11" s="866">
        <v>1</v>
      </c>
      <c r="AD11" s="866" t="s">
        <v>428</v>
      </c>
      <c r="AE11" s="866" t="s">
        <v>428</v>
      </c>
      <c r="AF11" s="866" t="s">
        <v>428</v>
      </c>
      <c r="AG11" s="443">
        <v>171</v>
      </c>
      <c r="AH11" s="443">
        <v>24</v>
      </c>
      <c r="AI11" s="443">
        <v>9</v>
      </c>
      <c r="AJ11" s="866">
        <v>3</v>
      </c>
      <c r="AK11" s="866">
        <v>38</v>
      </c>
    </row>
    <row r="12" spans="1:37" s="444" customFormat="1" ht="20.100000000000001" customHeight="1">
      <c r="A12" s="440" t="s">
        <v>2138</v>
      </c>
      <c r="B12" s="441">
        <v>260</v>
      </c>
      <c r="C12" s="441">
        <v>44</v>
      </c>
      <c r="D12" s="442">
        <v>4</v>
      </c>
      <c r="E12" s="866">
        <v>1</v>
      </c>
      <c r="F12" s="866" t="s">
        <v>428</v>
      </c>
      <c r="G12" s="866">
        <v>192</v>
      </c>
      <c r="H12" s="866">
        <v>19</v>
      </c>
      <c r="I12" s="441">
        <v>82</v>
      </c>
      <c r="J12" s="443">
        <v>54</v>
      </c>
      <c r="K12" s="443">
        <v>47</v>
      </c>
      <c r="L12" s="443">
        <v>11</v>
      </c>
      <c r="M12" s="866">
        <v>5</v>
      </c>
      <c r="N12" s="443">
        <v>1</v>
      </c>
      <c r="O12" s="443">
        <v>60</v>
      </c>
      <c r="P12" s="443">
        <v>196</v>
      </c>
      <c r="Q12" s="443">
        <v>64</v>
      </c>
      <c r="R12" s="443">
        <v>129</v>
      </c>
      <c r="S12" s="866">
        <v>1</v>
      </c>
      <c r="T12" s="866">
        <v>14</v>
      </c>
      <c r="U12" s="866">
        <v>5</v>
      </c>
      <c r="V12" s="443">
        <v>80</v>
      </c>
      <c r="W12" s="443">
        <v>15</v>
      </c>
      <c r="X12" s="443">
        <v>8</v>
      </c>
      <c r="Y12" s="443">
        <v>9</v>
      </c>
      <c r="Z12" s="443">
        <v>19</v>
      </c>
      <c r="AA12" s="443">
        <v>4</v>
      </c>
      <c r="AB12" s="443">
        <v>1</v>
      </c>
      <c r="AC12" s="866" t="s">
        <v>428</v>
      </c>
      <c r="AD12" s="866" t="s">
        <v>428</v>
      </c>
      <c r="AE12" s="866" t="s">
        <v>428</v>
      </c>
      <c r="AF12" s="866" t="s">
        <v>428</v>
      </c>
      <c r="AG12" s="443">
        <v>198</v>
      </c>
      <c r="AH12" s="443">
        <v>37</v>
      </c>
      <c r="AI12" s="443">
        <v>5</v>
      </c>
      <c r="AJ12" s="866">
        <v>1</v>
      </c>
      <c r="AK12" s="866">
        <v>19</v>
      </c>
    </row>
    <row r="13" spans="1:37" s="444" customFormat="1" ht="20.100000000000001" customHeight="1">
      <c r="A13" s="440" t="s">
        <v>2139</v>
      </c>
      <c r="B13" s="441">
        <v>191</v>
      </c>
      <c r="C13" s="441">
        <v>35</v>
      </c>
      <c r="D13" s="442">
        <v>13</v>
      </c>
      <c r="E13" s="866">
        <v>1</v>
      </c>
      <c r="F13" s="866" t="s">
        <v>428</v>
      </c>
      <c r="G13" s="866">
        <v>139</v>
      </c>
      <c r="H13" s="866">
        <v>3</v>
      </c>
      <c r="I13" s="441">
        <v>58</v>
      </c>
      <c r="J13" s="443">
        <v>30</v>
      </c>
      <c r="K13" s="443">
        <v>49</v>
      </c>
      <c r="L13" s="443">
        <v>17</v>
      </c>
      <c r="M13" s="866">
        <v>1</v>
      </c>
      <c r="N13" s="443">
        <v>1</v>
      </c>
      <c r="O13" s="443">
        <v>35</v>
      </c>
      <c r="P13" s="443">
        <v>145</v>
      </c>
      <c r="Q13" s="443">
        <v>46</v>
      </c>
      <c r="R13" s="443">
        <v>80</v>
      </c>
      <c r="S13" s="866" t="s">
        <v>428</v>
      </c>
      <c r="T13" s="866">
        <v>9</v>
      </c>
      <c r="U13" s="866">
        <v>2</v>
      </c>
      <c r="V13" s="443">
        <v>67</v>
      </c>
      <c r="W13" s="443">
        <v>8</v>
      </c>
      <c r="X13" s="443">
        <v>6</v>
      </c>
      <c r="Y13" s="443">
        <v>12</v>
      </c>
      <c r="Z13" s="443">
        <v>20</v>
      </c>
      <c r="AA13" s="443">
        <v>2</v>
      </c>
      <c r="AB13" s="443">
        <v>6</v>
      </c>
      <c r="AC13" s="866" t="s">
        <v>428</v>
      </c>
      <c r="AD13" s="866" t="s">
        <v>428</v>
      </c>
      <c r="AE13" s="866" t="s">
        <v>428</v>
      </c>
      <c r="AF13" s="866" t="s">
        <v>428</v>
      </c>
      <c r="AG13" s="443">
        <v>156</v>
      </c>
      <c r="AH13" s="443">
        <v>11</v>
      </c>
      <c r="AI13" s="443">
        <v>3</v>
      </c>
      <c r="AJ13" s="866">
        <v>1</v>
      </c>
      <c r="AK13" s="866">
        <v>20</v>
      </c>
    </row>
    <row r="14" spans="1:37" s="444" customFormat="1" ht="20.100000000000001" customHeight="1">
      <c r="A14" s="440" t="s">
        <v>2140</v>
      </c>
      <c r="B14" s="441">
        <v>77</v>
      </c>
      <c r="C14" s="441">
        <v>38</v>
      </c>
      <c r="D14" s="442">
        <v>8</v>
      </c>
      <c r="E14" s="866" t="s">
        <v>428</v>
      </c>
      <c r="F14" s="866" t="s">
        <v>428</v>
      </c>
      <c r="G14" s="866">
        <v>28</v>
      </c>
      <c r="H14" s="866">
        <v>3</v>
      </c>
      <c r="I14" s="441">
        <v>14</v>
      </c>
      <c r="J14" s="443">
        <v>7</v>
      </c>
      <c r="K14" s="443">
        <v>27</v>
      </c>
      <c r="L14" s="443">
        <v>10</v>
      </c>
      <c r="M14" s="866" t="s">
        <v>428</v>
      </c>
      <c r="N14" s="443">
        <v>1</v>
      </c>
      <c r="O14" s="443">
        <v>18</v>
      </c>
      <c r="P14" s="443">
        <v>57</v>
      </c>
      <c r="Q14" s="443">
        <v>20</v>
      </c>
      <c r="R14" s="443">
        <v>24</v>
      </c>
      <c r="S14" s="866" t="s">
        <v>428</v>
      </c>
      <c r="T14" s="866">
        <v>3</v>
      </c>
      <c r="U14" s="866" t="s">
        <v>428</v>
      </c>
      <c r="V14" s="443">
        <v>34</v>
      </c>
      <c r="W14" s="443">
        <v>12</v>
      </c>
      <c r="X14" s="443">
        <v>1</v>
      </c>
      <c r="Y14" s="443">
        <v>7</v>
      </c>
      <c r="Z14" s="443">
        <v>12</v>
      </c>
      <c r="AA14" s="443">
        <v>1</v>
      </c>
      <c r="AB14" s="443">
        <v>4</v>
      </c>
      <c r="AC14" s="866" t="s">
        <v>428</v>
      </c>
      <c r="AD14" s="866" t="s">
        <v>428</v>
      </c>
      <c r="AE14" s="866" t="s">
        <v>428</v>
      </c>
      <c r="AF14" s="866" t="s">
        <v>428</v>
      </c>
      <c r="AG14" s="443">
        <v>64</v>
      </c>
      <c r="AH14" s="443">
        <v>1</v>
      </c>
      <c r="AI14" s="443" t="s">
        <v>428</v>
      </c>
      <c r="AJ14" s="866" t="s">
        <v>428</v>
      </c>
      <c r="AK14" s="866">
        <v>12</v>
      </c>
    </row>
    <row r="15" spans="1:37" s="444" customFormat="1" ht="20.100000000000001" customHeight="1">
      <c r="A15" s="440" t="s">
        <v>2141</v>
      </c>
      <c r="B15" s="441">
        <v>447</v>
      </c>
      <c r="C15" s="441">
        <v>118</v>
      </c>
      <c r="D15" s="442">
        <v>42</v>
      </c>
      <c r="E15" s="866" t="s">
        <v>428</v>
      </c>
      <c r="F15" s="866" t="s">
        <v>428</v>
      </c>
      <c r="G15" s="866">
        <v>240</v>
      </c>
      <c r="H15" s="866">
        <v>47</v>
      </c>
      <c r="I15" s="441">
        <v>148</v>
      </c>
      <c r="J15" s="443">
        <v>77</v>
      </c>
      <c r="K15" s="443">
        <v>115</v>
      </c>
      <c r="L15" s="443">
        <v>41</v>
      </c>
      <c r="M15" s="866">
        <v>1</v>
      </c>
      <c r="N15" s="443">
        <v>2</v>
      </c>
      <c r="O15" s="443">
        <v>63</v>
      </c>
      <c r="P15" s="443">
        <v>376</v>
      </c>
      <c r="Q15" s="443">
        <v>71</v>
      </c>
      <c r="R15" s="443">
        <v>206</v>
      </c>
      <c r="S15" s="866">
        <v>1</v>
      </c>
      <c r="T15" s="866">
        <v>25</v>
      </c>
      <c r="U15" s="866">
        <v>1</v>
      </c>
      <c r="V15" s="443">
        <v>152</v>
      </c>
      <c r="W15" s="443">
        <v>33</v>
      </c>
      <c r="X15" s="443">
        <v>10</v>
      </c>
      <c r="Y15" s="443">
        <v>23</v>
      </c>
      <c r="Z15" s="443">
        <v>50</v>
      </c>
      <c r="AA15" s="443">
        <v>7</v>
      </c>
      <c r="AB15" s="443">
        <v>11</v>
      </c>
      <c r="AC15" s="866">
        <v>4</v>
      </c>
      <c r="AD15" s="866" t="s">
        <v>428</v>
      </c>
      <c r="AE15" s="866" t="s">
        <v>428</v>
      </c>
      <c r="AF15" s="866" t="s">
        <v>428</v>
      </c>
      <c r="AG15" s="443">
        <v>261</v>
      </c>
      <c r="AH15" s="443">
        <v>74</v>
      </c>
      <c r="AI15" s="443">
        <v>7</v>
      </c>
      <c r="AJ15" s="866">
        <v>7</v>
      </c>
      <c r="AK15" s="866">
        <v>98</v>
      </c>
    </row>
    <row r="16" spans="1:37" s="444" customFormat="1" ht="20.100000000000001" customHeight="1">
      <c r="A16" s="440" t="s">
        <v>2142</v>
      </c>
      <c r="B16" s="441">
        <v>328</v>
      </c>
      <c r="C16" s="441">
        <v>62</v>
      </c>
      <c r="D16" s="442">
        <v>34</v>
      </c>
      <c r="E16" s="867" t="s">
        <v>428</v>
      </c>
      <c r="F16" s="867" t="s">
        <v>428</v>
      </c>
      <c r="G16" s="867">
        <v>224</v>
      </c>
      <c r="H16" s="867">
        <v>8</v>
      </c>
      <c r="I16" s="441">
        <v>121</v>
      </c>
      <c r="J16" s="442">
        <v>64</v>
      </c>
      <c r="K16" s="442">
        <v>87</v>
      </c>
      <c r="L16" s="442">
        <v>13</v>
      </c>
      <c r="M16" s="867">
        <v>3</v>
      </c>
      <c r="N16" s="442">
        <v>1</v>
      </c>
      <c r="O16" s="442">
        <v>39</v>
      </c>
      <c r="P16" s="442">
        <v>260</v>
      </c>
      <c r="Q16" s="442">
        <v>68</v>
      </c>
      <c r="R16" s="442">
        <v>153</v>
      </c>
      <c r="S16" s="867">
        <v>1</v>
      </c>
      <c r="T16" s="867">
        <v>9</v>
      </c>
      <c r="U16" s="867">
        <v>2</v>
      </c>
      <c r="V16" s="442">
        <v>130</v>
      </c>
      <c r="W16" s="442">
        <v>25</v>
      </c>
      <c r="X16" s="442">
        <v>6</v>
      </c>
      <c r="Y16" s="442">
        <v>21</v>
      </c>
      <c r="Z16" s="442">
        <v>21</v>
      </c>
      <c r="AA16" s="442">
        <v>8</v>
      </c>
      <c r="AB16" s="442">
        <v>2</v>
      </c>
      <c r="AC16" s="867">
        <v>1</v>
      </c>
      <c r="AD16" s="867">
        <v>1</v>
      </c>
      <c r="AE16" s="867" t="s">
        <v>428</v>
      </c>
      <c r="AF16" s="867">
        <v>1</v>
      </c>
      <c r="AG16" s="442">
        <v>248</v>
      </c>
      <c r="AH16" s="442">
        <v>34</v>
      </c>
      <c r="AI16" s="442">
        <v>10</v>
      </c>
      <c r="AJ16" s="867">
        <v>4</v>
      </c>
      <c r="AK16" s="867">
        <v>32</v>
      </c>
    </row>
    <row r="17" spans="1:37" s="447" customFormat="1" ht="21.75" customHeight="1">
      <c r="A17" s="445" t="s">
        <v>421</v>
      </c>
      <c r="B17" s="446">
        <f>SUM(B5:B16)</f>
        <v>2947</v>
      </c>
      <c r="C17" s="446">
        <f t="shared" ref="C17:AK17" si="0">SUM(C5:C16)</f>
        <v>520</v>
      </c>
      <c r="D17" s="446">
        <f t="shared" si="0"/>
        <v>220</v>
      </c>
      <c r="E17" s="868">
        <f t="shared" si="0"/>
        <v>2</v>
      </c>
      <c r="F17" s="868">
        <f t="shared" si="0"/>
        <v>1</v>
      </c>
      <c r="G17" s="868">
        <f t="shared" si="0"/>
        <v>2087</v>
      </c>
      <c r="H17" s="868">
        <f t="shared" si="0"/>
        <v>114</v>
      </c>
      <c r="I17" s="446">
        <f t="shared" si="0"/>
        <v>950</v>
      </c>
      <c r="J17" s="446">
        <f t="shared" si="0"/>
        <v>516</v>
      </c>
      <c r="K17" s="446">
        <f t="shared" si="0"/>
        <v>786</v>
      </c>
      <c r="L17" s="446">
        <f t="shared" si="0"/>
        <v>167</v>
      </c>
      <c r="M17" s="868">
        <f t="shared" si="0"/>
        <v>22</v>
      </c>
      <c r="N17" s="446">
        <f t="shared" si="0"/>
        <v>20</v>
      </c>
      <c r="O17" s="446">
        <f t="shared" si="0"/>
        <v>483</v>
      </c>
      <c r="P17" s="446">
        <f t="shared" si="0"/>
        <v>2428</v>
      </c>
      <c r="Q17" s="446">
        <f t="shared" si="0"/>
        <v>516</v>
      </c>
      <c r="R17" s="446">
        <f t="shared" si="0"/>
        <v>1374</v>
      </c>
      <c r="S17" s="868">
        <f t="shared" si="0"/>
        <v>10</v>
      </c>
      <c r="T17" s="868">
        <f t="shared" si="0"/>
        <v>150</v>
      </c>
      <c r="U17" s="868">
        <f t="shared" si="0"/>
        <v>15</v>
      </c>
      <c r="V17" s="446">
        <f>SUM(V5:V16)</f>
        <v>979</v>
      </c>
      <c r="W17" s="446">
        <f t="shared" si="0"/>
        <v>191</v>
      </c>
      <c r="X17" s="446">
        <f t="shared" si="0"/>
        <v>62</v>
      </c>
      <c r="Y17" s="446">
        <f t="shared" si="0"/>
        <v>256</v>
      </c>
      <c r="Z17" s="446">
        <f t="shared" si="0"/>
        <v>257</v>
      </c>
      <c r="AA17" s="446">
        <f t="shared" si="0"/>
        <v>43</v>
      </c>
      <c r="AB17" s="446">
        <f t="shared" si="0"/>
        <v>45</v>
      </c>
      <c r="AC17" s="446">
        <f t="shared" si="0"/>
        <v>11</v>
      </c>
      <c r="AD17" s="446">
        <f t="shared" si="0"/>
        <v>3</v>
      </c>
      <c r="AE17" s="446">
        <f t="shared" si="0"/>
        <v>0</v>
      </c>
      <c r="AF17" s="446">
        <f t="shared" si="0"/>
        <v>5</v>
      </c>
      <c r="AG17" s="446">
        <f t="shared" si="0"/>
        <v>2302</v>
      </c>
      <c r="AH17" s="446">
        <f t="shared" si="0"/>
        <v>302</v>
      </c>
      <c r="AI17" s="446">
        <f t="shared" si="0"/>
        <v>62</v>
      </c>
      <c r="AJ17" s="446">
        <f t="shared" si="0"/>
        <v>23</v>
      </c>
      <c r="AK17" s="446">
        <f t="shared" si="0"/>
        <v>255</v>
      </c>
    </row>
    <row r="18" spans="1:37" s="449" customFormat="1" ht="21.75" customHeight="1">
      <c r="A18" s="448" t="s">
        <v>187</v>
      </c>
      <c r="S18" s="869"/>
      <c r="T18" s="869"/>
      <c r="U18" s="869"/>
      <c r="Y18" s="450"/>
    </row>
  </sheetData>
  <phoneticPr fontId="129" type="noConversion"/>
  <printOptions horizontalCentered="1"/>
  <pageMargins left="0.39370078740157483" right="0.39370078740157483" top="0.98425196850393704" bottom="0.78740157480314965" header="0.51181102362204722" footer="0.15748031496062992"/>
  <pageSetup paperSize="9" scale="83" orientation="landscape" horizontalDpi="360" verticalDpi="36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40">
    <tabColor rgb="FFC00000"/>
  </sheetPr>
  <dimension ref="A1:F60"/>
  <sheetViews>
    <sheetView showGridLines="0" zoomScaleSheetLayoutView="90" workbookViewId="0">
      <selection activeCell="K10" sqref="K10:L10"/>
    </sheetView>
  </sheetViews>
  <sheetFormatPr defaultRowHeight="13.5" customHeight="1"/>
  <cols>
    <col min="1" max="1" width="22.140625" style="455" customWidth="1"/>
    <col min="2" max="3" width="8.28515625" style="455" customWidth="1"/>
    <col min="4" max="5" width="8.28515625" style="466" customWidth="1"/>
    <col min="6" max="6" width="11.28515625" style="455" customWidth="1"/>
    <col min="7" max="16384" width="9.140625" style="455"/>
  </cols>
  <sheetData>
    <row r="1" spans="1:6" s="452" customFormat="1" ht="27" customHeight="1">
      <c r="A1" s="5" t="s">
        <v>1307</v>
      </c>
      <c r="B1" s="5"/>
      <c r="C1" s="5"/>
      <c r="D1" s="5"/>
      <c r="E1" s="5"/>
      <c r="F1" s="5"/>
    </row>
    <row r="2" spans="1:6" s="453" customFormat="1" ht="16.5">
      <c r="A2" s="1070" t="s">
        <v>281</v>
      </c>
      <c r="B2" s="1070" t="s">
        <v>188</v>
      </c>
      <c r="C2" s="1070" t="s">
        <v>189</v>
      </c>
      <c r="D2" s="1070" t="s">
        <v>190</v>
      </c>
      <c r="E2" s="1070" t="s">
        <v>191</v>
      </c>
      <c r="F2" s="1070" t="s">
        <v>421</v>
      </c>
    </row>
    <row r="3" spans="1:6" ht="13.5" customHeight="1">
      <c r="A3" s="454" t="s">
        <v>31</v>
      </c>
      <c r="B3" s="633">
        <v>258</v>
      </c>
      <c r="C3" s="633">
        <v>4</v>
      </c>
      <c r="D3" s="634">
        <v>3</v>
      </c>
      <c r="E3" s="634">
        <v>14</v>
      </c>
      <c r="F3" s="635">
        <f t="shared" ref="F3:F34" si="0">SUM(B3:E3)</f>
        <v>279</v>
      </c>
    </row>
    <row r="4" spans="1:6" ht="14.45" customHeight="1">
      <c r="A4" s="454" t="s">
        <v>1010</v>
      </c>
      <c r="B4" s="633">
        <v>174</v>
      </c>
      <c r="C4" s="633">
        <v>7</v>
      </c>
      <c r="D4" s="636">
        <v>9</v>
      </c>
      <c r="E4" s="634">
        <v>10</v>
      </c>
      <c r="F4" s="635">
        <f t="shared" si="0"/>
        <v>200</v>
      </c>
    </row>
    <row r="5" spans="1:6" ht="13.5" customHeight="1">
      <c r="A5" s="454" t="s">
        <v>997</v>
      </c>
      <c r="B5" s="633">
        <v>161</v>
      </c>
      <c r="C5" s="633">
        <v>10</v>
      </c>
      <c r="D5" s="634">
        <v>8</v>
      </c>
      <c r="E5" s="634">
        <v>16</v>
      </c>
      <c r="F5" s="635">
        <f t="shared" si="0"/>
        <v>195</v>
      </c>
    </row>
    <row r="6" spans="1:6" ht="13.5" customHeight="1">
      <c r="A6" s="454" t="s">
        <v>43</v>
      </c>
      <c r="B6" s="633">
        <v>146</v>
      </c>
      <c r="C6" s="633">
        <v>9</v>
      </c>
      <c r="D6" s="634">
        <v>3</v>
      </c>
      <c r="E6" s="634">
        <v>6</v>
      </c>
      <c r="F6" s="635">
        <f t="shared" si="0"/>
        <v>164</v>
      </c>
    </row>
    <row r="7" spans="1:6" ht="13.5" customHeight="1">
      <c r="A7" s="454" t="s">
        <v>1239</v>
      </c>
      <c r="B7" s="633">
        <v>135</v>
      </c>
      <c r="C7" s="633">
        <v>11</v>
      </c>
      <c r="D7" s="634">
        <v>2</v>
      </c>
      <c r="E7" s="634">
        <v>13</v>
      </c>
      <c r="F7" s="635">
        <f t="shared" si="0"/>
        <v>161</v>
      </c>
    </row>
    <row r="8" spans="1:6" ht="13.5" customHeight="1">
      <c r="A8" s="454" t="s">
        <v>916</v>
      </c>
      <c r="B8" s="633">
        <v>130</v>
      </c>
      <c r="C8" s="633">
        <v>13</v>
      </c>
      <c r="D8" s="634">
        <v>0</v>
      </c>
      <c r="E8" s="634">
        <v>17</v>
      </c>
      <c r="F8" s="635">
        <f t="shared" si="0"/>
        <v>160</v>
      </c>
    </row>
    <row r="9" spans="1:6" ht="13.5" customHeight="1">
      <c r="A9" s="454" t="s">
        <v>920</v>
      </c>
      <c r="B9" s="633">
        <v>148</v>
      </c>
      <c r="C9" s="633">
        <v>3</v>
      </c>
      <c r="D9" s="634">
        <v>2</v>
      </c>
      <c r="E9" s="634">
        <v>7</v>
      </c>
      <c r="F9" s="635">
        <f t="shared" si="0"/>
        <v>160</v>
      </c>
    </row>
    <row r="10" spans="1:6" ht="13.5" customHeight="1">
      <c r="A10" s="454" t="s">
        <v>957</v>
      </c>
      <c r="B10" s="633">
        <v>136</v>
      </c>
      <c r="C10" s="633">
        <v>12</v>
      </c>
      <c r="D10" s="634">
        <v>3</v>
      </c>
      <c r="E10" s="634">
        <v>8</v>
      </c>
      <c r="F10" s="635">
        <f t="shared" si="0"/>
        <v>159</v>
      </c>
    </row>
    <row r="11" spans="1:6" ht="14.45" customHeight="1">
      <c r="A11" s="454" t="s">
        <v>988</v>
      </c>
      <c r="B11" s="633">
        <v>138</v>
      </c>
      <c r="C11" s="633">
        <v>3</v>
      </c>
      <c r="D11" s="634">
        <v>2</v>
      </c>
      <c r="E11" s="634">
        <v>8</v>
      </c>
      <c r="F11" s="635">
        <f t="shared" si="0"/>
        <v>151</v>
      </c>
    </row>
    <row r="12" spans="1:6" ht="13.5" customHeight="1">
      <c r="A12" s="454" t="s">
        <v>1212</v>
      </c>
      <c r="B12" s="633">
        <v>107</v>
      </c>
      <c r="C12" s="633">
        <v>15</v>
      </c>
      <c r="D12" s="634">
        <v>2</v>
      </c>
      <c r="E12" s="634">
        <v>11</v>
      </c>
      <c r="F12" s="635">
        <f t="shared" si="0"/>
        <v>135</v>
      </c>
    </row>
    <row r="13" spans="1:6" ht="13.5" customHeight="1">
      <c r="A13" s="454" t="s">
        <v>84</v>
      </c>
      <c r="B13" s="633">
        <v>123</v>
      </c>
      <c r="C13" s="633">
        <v>5</v>
      </c>
      <c r="D13" s="634">
        <v>1</v>
      </c>
      <c r="E13" s="634">
        <v>4</v>
      </c>
      <c r="F13" s="635">
        <f t="shared" si="0"/>
        <v>133</v>
      </c>
    </row>
    <row r="14" spans="1:6" ht="14.45" customHeight="1">
      <c r="A14" s="454" t="s">
        <v>924</v>
      </c>
      <c r="B14" s="633">
        <v>109</v>
      </c>
      <c r="C14" s="633">
        <v>3</v>
      </c>
      <c r="D14" s="634">
        <v>0</v>
      </c>
      <c r="E14" s="634">
        <v>11</v>
      </c>
      <c r="F14" s="635">
        <f t="shared" si="0"/>
        <v>123</v>
      </c>
    </row>
    <row r="15" spans="1:6" ht="14.45" customHeight="1">
      <c r="A15" s="454" t="s">
        <v>1113</v>
      </c>
      <c r="B15" s="633">
        <v>86</v>
      </c>
      <c r="C15" s="633">
        <v>16</v>
      </c>
      <c r="D15" s="634">
        <v>1</v>
      </c>
      <c r="E15" s="634">
        <v>17</v>
      </c>
      <c r="F15" s="635">
        <f t="shared" si="0"/>
        <v>120</v>
      </c>
    </row>
    <row r="16" spans="1:6" ht="14.45" customHeight="1">
      <c r="A16" s="454" t="s">
        <v>931</v>
      </c>
      <c r="B16" s="633">
        <v>105</v>
      </c>
      <c r="C16" s="633">
        <v>4</v>
      </c>
      <c r="D16" s="634">
        <v>0</v>
      </c>
      <c r="E16" s="634">
        <v>10</v>
      </c>
      <c r="F16" s="635">
        <f t="shared" si="0"/>
        <v>119</v>
      </c>
    </row>
    <row r="17" spans="1:6" ht="13.5" customHeight="1">
      <c r="A17" s="454" t="s">
        <v>883</v>
      </c>
      <c r="B17" s="633">
        <v>56</v>
      </c>
      <c r="C17" s="633">
        <v>19</v>
      </c>
      <c r="D17" s="634">
        <v>0</v>
      </c>
      <c r="E17" s="634">
        <v>43</v>
      </c>
      <c r="F17" s="635">
        <f t="shared" si="0"/>
        <v>118</v>
      </c>
    </row>
    <row r="18" spans="1:6" ht="14.45" customHeight="1">
      <c r="A18" s="454" t="s">
        <v>61</v>
      </c>
      <c r="B18" s="633">
        <v>101</v>
      </c>
      <c r="C18" s="633">
        <v>6</v>
      </c>
      <c r="D18" s="634">
        <v>1</v>
      </c>
      <c r="E18" s="634">
        <v>9</v>
      </c>
      <c r="F18" s="635">
        <f t="shared" si="0"/>
        <v>117</v>
      </c>
    </row>
    <row r="19" spans="1:6" ht="13.5" customHeight="1">
      <c r="A19" s="454" t="s">
        <v>911</v>
      </c>
      <c r="B19" s="633">
        <v>109</v>
      </c>
      <c r="C19" s="633">
        <v>4</v>
      </c>
      <c r="D19" s="634">
        <v>2</v>
      </c>
      <c r="E19" s="634">
        <v>2</v>
      </c>
      <c r="F19" s="635">
        <f t="shared" si="0"/>
        <v>117</v>
      </c>
    </row>
    <row r="20" spans="1:6" ht="13.5" customHeight="1">
      <c r="A20" s="454" t="s">
        <v>1182</v>
      </c>
      <c r="B20" s="633">
        <v>83</v>
      </c>
      <c r="C20" s="633">
        <v>25</v>
      </c>
      <c r="D20" s="634">
        <v>0</v>
      </c>
      <c r="E20" s="634">
        <v>2</v>
      </c>
      <c r="F20" s="635">
        <f t="shared" si="0"/>
        <v>110</v>
      </c>
    </row>
    <row r="21" spans="1:6" ht="13.5" customHeight="1">
      <c r="A21" s="454" t="s">
        <v>1140</v>
      </c>
      <c r="B21" s="633">
        <v>92</v>
      </c>
      <c r="C21" s="633">
        <v>7</v>
      </c>
      <c r="D21" s="634">
        <v>2</v>
      </c>
      <c r="E21" s="634">
        <v>9</v>
      </c>
      <c r="F21" s="635">
        <f t="shared" si="0"/>
        <v>110</v>
      </c>
    </row>
    <row r="22" spans="1:6" ht="13.5" customHeight="1">
      <c r="A22" s="454" t="s">
        <v>70</v>
      </c>
      <c r="B22" s="633">
        <v>94</v>
      </c>
      <c r="C22" s="633">
        <v>6</v>
      </c>
      <c r="D22" s="634">
        <v>5</v>
      </c>
      <c r="E22" s="634">
        <v>5</v>
      </c>
      <c r="F22" s="635">
        <f t="shared" si="0"/>
        <v>110</v>
      </c>
    </row>
    <row r="23" spans="1:6" ht="13.5" customHeight="1">
      <c r="A23" s="454" t="s">
        <v>980</v>
      </c>
      <c r="B23" s="633">
        <v>96</v>
      </c>
      <c r="C23" s="633">
        <v>3</v>
      </c>
      <c r="D23" s="634">
        <v>1</v>
      </c>
      <c r="E23" s="634">
        <v>8</v>
      </c>
      <c r="F23" s="635">
        <f t="shared" si="0"/>
        <v>108</v>
      </c>
    </row>
    <row r="24" spans="1:6" ht="14.45" customHeight="1">
      <c r="A24" s="454" t="s">
        <v>0</v>
      </c>
      <c r="B24" s="633">
        <v>98</v>
      </c>
      <c r="C24" s="633">
        <v>2</v>
      </c>
      <c r="D24" s="636">
        <v>3</v>
      </c>
      <c r="E24" s="634">
        <v>5</v>
      </c>
      <c r="F24" s="635">
        <f t="shared" si="0"/>
        <v>108</v>
      </c>
    </row>
    <row r="25" spans="1:6" ht="13.5" customHeight="1">
      <c r="A25" s="454" t="s">
        <v>971</v>
      </c>
      <c r="B25" s="633">
        <v>92</v>
      </c>
      <c r="C25" s="633">
        <v>3</v>
      </c>
      <c r="D25" s="634">
        <v>4</v>
      </c>
      <c r="E25" s="634">
        <v>5</v>
      </c>
      <c r="F25" s="635">
        <f t="shared" si="0"/>
        <v>104</v>
      </c>
    </row>
    <row r="26" spans="1:6" ht="13.5" customHeight="1">
      <c r="A26" s="454" t="s">
        <v>15</v>
      </c>
      <c r="B26" s="633">
        <v>87</v>
      </c>
      <c r="C26" s="633">
        <v>5</v>
      </c>
      <c r="D26" s="636">
        <v>0</v>
      </c>
      <c r="E26" s="634">
        <v>10</v>
      </c>
      <c r="F26" s="635">
        <f t="shared" si="0"/>
        <v>102</v>
      </c>
    </row>
    <row r="27" spans="1:6" ht="13.5" customHeight="1">
      <c r="A27" s="454" t="s">
        <v>907</v>
      </c>
      <c r="B27" s="633">
        <v>90</v>
      </c>
      <c r="C27" s="633">
        <v>4</v>
      </c>
      <c r="D27" s="634">
        <v>0</v>
      </c>
      <c r="E27" s="634">
        <v>8</v>
      </c>
      <c r="F27" s="635">
        <f t="shared" si="0"/>
        <v>102</v>
      </c>
    </row>
    <row r="28" spans="1:6" ht="15" customHeight="1">
      <c r="A28" s="454" t="s">
        <v>1225</v>
      </c>
      <c r="B28" s="633">
        <v>78</v>
      </c>
      <c r="C28" s="633">
        <v>13</v>
      </c>
      <c r="D28" s="634">
        <v>2</v>
      </c>
      <c r="E28" s="634">
        <v>7</v>
      </c>
      <c r="F28" s="635">
        <f t="shared" si="0"/>
        <v>100</v>
      </c>
    </row>
    <row r="29" spans="1:6" ht="13.5" customHeight="1">
      <c r="A29" s="454" t="s">
        <v>948</v>
      </c>
      <c r="B29" s="633">
        <v>85</v>
      </c>
      <c r="C29" s="633">
        <v>9</v>
      </c>
      <c r="D29" s="634">
        <v>1</v>
      </c>
      <c r="E29" s="634">
        <v>4</v>
      </c>
      <c r="F29" s="635">
        <f t="shared" si="0"/>
        <v>99</v>
      </c>
    </row>
    <row r="30" spans="1:6" ht="13.5" customHeight="1">
      <c r="A30" s="454" t="s">
        <v>24</v>
      </c>
      <c r="B30" s="633">
        <v>85</v>
      </c>
      <c r="C30" s="633">
        <v>7</v>
      </c>
      <c r="D30" s="634">
        <v>1</v>
      </c>
      <c r="E30" s="634">
        <v>6</v>
      </c>
      <c r="F30" s="635">
        <f t="shared" si="0"/>
        <v>99</v>
      </c>
    </row>
    <row r="31" spans="1:6" ht="13.5" customHeight="1">
      <c r="A31" s="454" t="s">
        <v>889</v>
      </c>
      <c r="B31" s="633">
        <v>36</v>
      </c>
      <c r="C31" s="633">
        <v>19</v>
      </c>
      <c r="D31" s="634">
        <v>0</v>
      </c>
      <c r="E31" s="634">
        <v>43</v>
      </c>
      <c r="F31" s="635">
        <f t="shared" si="0"/>
        <v>98</v>
      </c>
    </row>
    <row r="32" spans="1:6" ht="14.25" customHeight="1">
      <c r="A32" s="454" t="s">
        <v>1193</v>
      </c>
      <c r="B32" s="633">
        <v>79</v>
      </c>
      <c r="C32" s="633">
        <v>5</v>
      </c>
      <c r="D32" s="634" t="s">
        <v>428</v>
      </c>
      <c r="E32" s="636">
        <v>12</v>
      </c>
      <c r="F32" s="635">
        <f t="shared" si="0"/>
        <v>96</v>
      </c>
    </row>
    <row r="33" spans="1:6" ht="13.5" customHeight="1">
      <c r="A33" s="454" t="s">
        <v>7</v>
      </c>
      <c r="B33" s="633">
        <v>77</v>
      </c>
      <c r="C33" s="633">
        <v>8</v>
      </c>
      <c r="D33" s="634">
        <v>1</v>
      </c>
      <c r="E33" s="634">
        <v>8</v>
      </c>
      <c r="F33" s="635">
        <f t="shared" si="0"/>
        <v>94</v>
      </c>
    </row>
    <row r="34" spans="1:6" ht="13.5" customHeight="1">
      <c r="A34" s="454" t="s">
        <v>870</v>
      </c>
      <c r="B34" s="633">
        <v>70</v>
      </c>
      <c r="C34" s="633">
        <v>5</v>
      </c>
      <c r="D34" s="634">
        <v>0</v>
      </c>
      <c r="E34" s="636">
        <v>19</v>
      </c>
      <c r="F34" s="635">
        <f t="shared" si="0"/>
        <v>94</v>
      </c>
    </row>
    <row r="35" spans="1:6" ht="13.5" customHeight="1">
      <c r="A35" s="454" t="s">
        <v>940</v>
      </c>
      <c r="B35" s="633">
        <v>78</v>
      </c>
      <c r="C35" s="633">
        <v>7</v>
      </c>
      <c r="D35" s="634">
        <v>0</v>
      </c>
      <c r="E35" s="634">
        <v>9</v>
      </c>
      <c r="F35" s="635">
        <f t="shared" ref="F35:F52" si="1">SUM(B35:E35)</f>
        <v>94</v>
      </c>
    </row>
    <row r="36" spans="1:6" ht="13.5" customHeight="1">
      <c r="A36" s="454" t="s">
        <v>953</v>
      </c>
      <c r="B36" s="633">
        <v>73</v>
      </c>
      <c r="C36" s="633">
        <v>10</v>
      </c>
      <c r="D36" s="636">
        <v>2</v>
      </c>
      <c r="E36" s="634">
        <v>9</v>
      </c>
      <c r="F36" s="635">
        <f t="shared" si="1"/>
        <v>94</v>
      </c>
    </row>
    <row r="37" spans="1:6" ht="13.5" customHeight="1">
      <c r="A37" s="454" t="s">
        <v>1271</v>
      </c>
      <c r="B37" s="633">
        <v>77</v>
      </c>
      <c r="C37" s="633">
        <v>8</v>
      </c>
      <c r="D37" s="634">
        <v>2</v>
      </c>
      <c r="E37" s="634">
        <v>7</v>
      </c>
      <c r="F37" s="635">
        <f t="shared" si="1"/>
        <v>94</v>
      </c>
    </row>
    <row r="38" spans="1:6" ht="13.5" customHeight="1">
      <c r="A38" s="454" t="s">
        <v>1132</v>
      </c>
      <c r="B38" s="633">
        <v>68</v>
      </c>
      <c r="C38" s="633">
        <v>11</v>
      </c>
      <c r="D38" s="634">
        <v>1</v>
      </c>
      <c r="E38" s="634">
        <v>12</v>
      </c>
      <c r="F38" s="635">
        <f t="shared" si="1"/>
        <v>92</v>
      </c>
    </row>
    <row r="39" spans="1:6" ht="13.5" customHeight="1">
      <c r="A39" s="454" t="s">
        <v>1255</v>
      </c>
      <c r="B39" s="633">
        <v>66</v>
      </c>
      <c r="C39" s="633">
        <v>11</v>
      </c>
      <c r="D39" s="634">
        <v>1</v>
      </c>
      <c r="E39" s="634">
        <v>6</v>
      </c>
      <c r="F39" s="635">
        <f t="shared" si="1"/>
        <v>84</v>
      </c>
    </row>
    <row r="40" spans="1:6" ht="13.5" customHeight="1">
      <c r="A40" s="454" t="s">
        <v>150</v>
      </c>
      <c r="B40" s="633">
        <v>73</v>
      </c>
      <c r="C40" s="633">
        <v>4</v>
      </c>
      <c r="D40" s="634">
        <v>3</v>
      </c>
      <c r="E40" s="634">
        <v>3</v>
      </c>
      <c r="F40" s="635">
        <f t="shared" si="1"/>
        <v>83</v>
      </c>
    </row>
    <row r="41" spans="1:6" ht="15" customHeight="1">
      <c r="A41" s="454" t="s">
        <v>152</v>
      </c>
      <c r="B41" s="633">
        <v>78</v>
      </c>
      <c r="C41" s="633">
        <v>0</v>
      </c>
      <c r="D41" s="634">
        <v>1</v>
      </c>
      <c r="E41" s="634">
        <v>2</v>
      </c>
      <c r="F41" s="635">
        <f t="shared" si="1"/>
        <v>81</v>
      </c>
    </row>
    <row r="42" spans="1:6" ht="13.5" customHeight="1">
      <c r="A42" s="454" t="s">
        <v>1003</v>
      </c>
      <c r="B42" s="633">
        <v>67</v>
      </c>
      <c r="C42" s="633">
        <v>5</v>
      </c>
      <c r="D42" s="634">
        <v>3</v>
      </c>
      <c r="E42" s="634">
        <v>4</v>
      </c>
      <c r="F42" s="635">
        <f t="shared" si="1"/>
        <v>79</v>
      </c>
    </row>
    <row r="43" spans="1:6" ht="13.5" customHeight="1">
      <c r="A43" s="454" t="s">
        <v>905</v>
      </c>
      <c r="B43" s="633">
        <v>67</v>
      </c>
      <c r="C43" s="633">
        <v>3</v>
      </c>
      <c r="D43" s="636">
        <v>3</v>
      </c>
      <c r="E43" s="634">
        <v>6</v>
      </c>
      <c r="F43" s="635">
        <f t="shared" si="1"/>
        <v>79</v>
      </c>
    </row>
    <row r="44" spans="1:6" ht="13.5" customHeight="1">
      <c r="A44" s="454" t="s">
        <v>962</v>
      </c>
      <c r="B44" s="633">
        <v>48</v>
      </c>
      <c r="C44" s="633">
        <v>18</v>
      </c>
      <c r="D44" s="634">
        <v>0</v>
      </c>
      <c r="E44" s="634">
        <v>7</v>
      </c>
      <c r="F44" s="635">
        <f t="shared" si="1"/>
        <v>73</v>
      </c>
    </row>
    <row r="45" spans="1:6" ht="14.45" customHeight="1">
      <c r="A45" s="454" t="s">
        <v>1264</v>
      </c>
      <c r="B45" s="633">
        <v>47</v>
      </c>
      <c r="C45" s="633">
        <v>10</v>
      </c>
      <c r="D45" s="634">
        <v>1</v>
      </c>
      <c r="E45" s="634">
        <v>7</v>
      </c>
      <c r="F45" s="635">
        <f t="shared" si="1"/>
        <v>65</v>
      </c>
    </row>
    <row r="46" spans="1:6" ht="15" customHeight="1">
      <c r="A46" s="454" t="s">
        <v>112</v>
      </c>
      <c r="B46" s="633">
        <v>49</v>
      </c>
      <c r="C46" s="633">
        <v>7</v>
      </c>
      <c r="D46" s="634">
        <v>0</v>
      </c>
      <c r="E46" s="634">
        <v>4</v>
      </c>
      <c r="F46" s="635">
        <f t="shared" si="1"/>
        <v>60</v>
      </c>
    </row>
    <row r="47" spans="1:6" ht="13.5" customHeight="1">
      <c r="A47" s="454" t="s">
        <v>894</v>
      </c>
      <c r="B47" s="633">
        <v>45</v>
      </c>
      <c r="C47" s="633">
        <v>9</v>
      </c>
      <c r="D47" s="634">
        <v>0</v>
      </c>
      <c r="E47" s="634">
        <v>5</v>
      </c>
      <c r="F47" s="635">
        <f t="shared" si="1"/>
        <v>59</v>
      </c>
    </row>
    <row r="48" spans="1:6" ht="14.45" customHeight="1">
      <c r="A48" s="454" t="s">
        <v>1157</v>
      </c>
      <c r="B48" s="633">
        <v>49</v>
      </c>
      <c r="C48" s="633">
        <v>3</v>
      </c>
      <c r="D48" s="634">
        <v>2</v>
      </c>
      <c r="E48" s="634">
        <v>5</v>
      </c>
      <c r="F48" s="635">
        <f t="shared" si="1"/>
        <v>59</v>
      </c>
    </row>
    <row r="49" spans="1:6" ht="14.45" customHeight="1">
      <c r="A49" s="454" t="s">
        <v>1278</v>
      </c>
      <c r="B49" s="633">
        <v>42</v>
      </c>
      <c r="C49" s="637">
        <v>7</v>
      </c>
      <c r="D49" s="634">
        <v>2</v>
      </c>
      <c r="E49" s="636">
        <v>8</v>
      </c>
      <c r="F49" s="635">
        <f t="shared" si="1"/>
        <v>59</v>
      </c>
    </row>
    <row r="50" spans="1:6" ht="14.45" customHeight="1">
      <c r="A50" s="454" t="s">
        <v>106</v>
      </c>
      <c r="B50" s="633">
        <v>44</v>
      </c>
      <c r="C50" s="633">
        <v>2</v>
      </c>
      <c r="D50" s="634">
        <v>0</v>
      </c>
      <c r="E50" s="634">
        <v>1</v>
      </c>
      <c r="F50" s="635">
        <f t="shared" si="1"/>
        <v>47</v>
      </c>
    </row>
    <row r="51" spans="1:6" ht="13.5" customHeight="1">
      <c r="A51" s="454" t="s">
        <v>1205</v>
      </c>
      <c r="B51" s="633">
        <v>27</v>
      </c>
      <c r="C51" s="633">
        <v>9</v>
      </c>
      <c r="D51" s="634">
        <v>0</v>
      </c>
      <c r="E51" s="636">
        <v>7</v>
      </c>
      <c r="F51" s="635">
        <f t="shared" si="1"/>
        <v>43</v>
      </c>
    </row>
    <row r="52" spans="1:6" ht="13.5" customHeight="1">
      <c r="A52" s="454" t="s">
        <v>1174</v>
      </c>
      <c r="B52" s="633">
        <v>24</v>
      </c>
      <c r="C52" s="633">
        <v>3</v>
      </c>
      <c r="D52" s="634">
        <v>8</v>
      </c>
      <c r="E52" s="634">
        <v>3</v>
      </c>
      <c r="F52" s="635">
        <f t="shared" si="1"/>
        <v>38</v>
      </c>
    </row>
    <row r="53" spans="1:6" s="458" customFormat="1" ht="17.25">
      <c r="A53" s="1071" t="s">
        <v>421</v>
      </c>
      <c r="B53" s="456">
        <f>SUM(B3:B52)</f>
        <v>4486</v>
      </c>
      <c r="C53" s="456">
        <f>SUM(C3:C52)</f>
        <v>392</v>
      </c>
      <c r="D53" s="457">
        <f>SUM(D3:D52)</f>
        <v>88</v>
      </c>
      <c r="E53" s="457">
        <f>SUM(E3:E52)</f>
        <v>462</v>
      </c>
      <c r="F53" s="456">
        <f>SUM(F3:F52)</f>
        <v>5428</v>
      </c>
    </row>
    <row r="54" spans="1:6" s="461" customFormat="1" ht="17.25">
      <c r="A54" s="459" t="s">
        <v>192</v>
      </c>
      <c r="B54" s="230"/>
      <c r="C54" s="230"/>
      <c r="D54" s="460"/>
      <c r="E54" s="460"/>
      <c r="F54" s="230"/>
    </row>
    <row r="55" spans="1:6" s="461" customFormat="1" ht="17.25">
      <c r="A55" s="459" t="s">
        <v>193</v>
      </c>
      <c r="B55" s="230"/>
      <c r="C55" s="230"/>
      <c r="D55" s="460"/>
      <c r="E55" s="460"/>
      <c r="F55" s="230"/>
    </row>
    <row r="56" spans="1:6" s="461" customFormat="1" ht="17.25">
      <c r="A56" s="462" t="s">
        <v>194</v>
      </c>
      <c r="B56" s="230"/>
      <c r="C56" s="230"/>
      <c r="D56" s="460"/>
      <c r="E56" s="460"/>
      <c r="F56" s="230"/>
    </row>
    <row r="57" spans="1:6" s="461" customFormat="1" ht="17.25">
      <c r="A57" s="463" t="s">
        <v>195</v>
      </c>
      <c r="B57" s="230"/>
      <c r="C57" s="230"/>
      <c r="D57" s="460"/>
      <c r="E57" s="460"/>
      <c r="F57" s="230"/>
    </row>
    <row r="58" spans="1:6" s="461" customFormat="1" ht="17.25">
      <c r="A58" s="463" t="s">
        <v>196</v>
      </c>
      <c r="B58" s="230"/>
      <c r="C58" s="230"/>
      <c r="D58" s="460"/>
      <c r="E58" s="460"/>
      <c r="F58" s="230"/>
    </row>
    <row r="59" spans="1:6" s="461" customFormat="1" ht="17.25">
      <c r="A59" s="464"/>
      <c r="D59" s="465"/>
      <c r="E59" s="465"/>
    </row>
    <row r="60" spans="1:6" ht="26.25" customHeight="1"/>
  </sheetData>
  <phoneticPr fontId="129" type="noConversion"/>
  <printOptions horizontalCentered="1"/>
  <pageMargins left="0.78740157480314965" right="0.78740157480314965" top="0.78740157480314965" bottom="0.59055118110236227" header="0.51181102362204722" footer="0.51181102362204722"/>
  <pageSetup paperSize="9" scale="90" orientation="portrait" horizontalDpi="360" verticalDpi="36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C00000"/>
  </sheetPr>
  <dimension ref="A1:O57"/>
  <sheetViews>
    <sheetView workbookViewId="0">
      <selection activeCell="Q9" sqref="Q9"/>
    </sheetView>
  </sheetViews>
  <sheetFormatPr defaultRowHeight="13.5"/>
  <cols>
    <col min="1" max="1" width="14.140625" style="546" customWidth="1"/>
    <col min="2" max="11" width="10" style="546" customWidth="1"/>
    <col min="12" max="12" width="10.28515625" style="546" customWidth="1"/>
    <col min="13" max="13" width="10" style="546" customWidth="1"/>
    <col min="14" max="14" width="12" style="546" customWidth="1"/>
    <col min="15" max="16384" width="9.140625" style="546"/>
  </cols>
  <sheetData>
    <row r="1" spans="1:15" ht="20.25" customHeight="1">
      <c r="A1" s="1072" t="s">
        <v>1308</v>
      </c>
      <c r="B1" s="1072"/>
      <c r="C1" s="1072"/>
      <c r="D1" s="1072"/>
      <c r="E1" s="1072"/>
      <c r="F1" s="1072"/>
      <c r="G1" s="1072"/>
      <c r="H1" s="1072"/>
      <c r="I1" s="1072"/>
      <c r="J1" s="1072"/>
      <c r="K1" s="1072"/>
      <c r="L1" s="1072"/>
      <c r="M1" s="1072"/>
      <c r="N1" s="1072"/>
    </row>
    <row r="2" spans="1:15" ht="18.75" customHeight="1">
      <c r="A2" s="1073" t="s">
        <v>281</v>
      </c>
      <c r="B2" s="1073" t="s">
        <v>852</v>
      </c>
      <c r="C2" s="1073" t="s">
        <v>853</v>
      </c>
      <c r="D2" s="1073" t="s">
        <v>854</v>
      </c>
      <c r="E2" s="1073" t="s">
        <v>855</v>
      </c>
      <c r="F2" s="1073" t="s">
        <v>856</v>
      </c>
      <c r="G2" s="1073" t="s">
        <v>857</v>
      </c>
      <c r="H2" s="1073" t="s">
        <v>1319</v>
      </c>
      <c r="I2" s="1073" t="s">
        <v>859</v>
      </c>
      <c r="J2" s="1073" t="s">
        <v>860</v>
      </c>
      <c r="K2" s="1073" t="s">
        <v>861</v>
      </c>
      <c r="L2" s="1073" t="s">
        <v>862</v>
      </c>
      <c r="M2" s="1073" t="s">
        <v>1057</v>
      </c>
      <c r="N2" s="1073" t="s">
        <v>1054</v>
      </c>
    </row>
    <row r="3" spans="1:15" ht="15" customHeight="1">
      <c r="A3" s="557" t="s">
        <v>957</v>
      </c>
      <c r="B3" s="639">
        <v>195</v>
      </c>
      <c r="C3" s="639">
        <v>224</v>
      </c>
      <c r="D3" s="639">
        <v>195</v>
      </c>
      <c r="E3" s="639">
        <v>190</v>
      </c>
      <c r="F3" s="639">
        <v>220</v>
      </c>
      <c r="G3" s="639">
        <v>185</v>
      </c>
      <c r="H3" s="639">
        <v>255</v>
      </c>
      <c r="I3" s="639">
        <v>270</v>
      </c>
      <c r="J3" s="639">
        <v>85</v>
      </c>
      <c r="K3" s="639">
        <v>110</v>
      </c>
      <c r="L3" s="639">
        <v>60</v>
      </c>
      <c r="M3" s="639">
        <v>50</v>
      </c>
      <c r="N3" s="556">
        <f t="shared" ref="N3:N32" si="0">SUM(B3:M3)</f>
        <v>2039</v>
      </c>
      <c r="O3" s="547"/>
    </row>
    <row r="4" spans="1:15" ht="15" customHeight="1">
      <c r="A4" s="557" t="s">
        <v>1132</v>
      </c>
      <c r="B4" s="640">
        <v>88</v>
      </c>
      <c r="C4" s="640">
        <v>334</v>
      </c>
      <c r="D4" s="640">
        <v>10</v>
      </c>
      <c r="E4" s="640">
        <v>58</v>
      </c>
      <c r="F4" s="640">
        <v>117</v>
      </c>
      <c r="G4" s="640">
        <v>225</v>
      </c>
      <c r="H4" s="640">
        <v>110</v>
      </c>
      <c r="I4" s="640">
        <v>83</v>
      </c>
      <c r="J4" s="640">
        <v>9</v>
      </c>
      <c r="K4" s="640">
        <v>29</v>
      </c>
      <c r="L4" s="640">
        <v>9</v>
      </c>
      <c r="M4" s="640">
        <v>38</v>
      </c>
      <c r="N4" s="556">
        <f t="shared" si="0"/>
        <v>1110</v>
      </c>
      <c r="O4" s="547"/>
    </row>
    <row r="5" spans="1:15" ht="15" customHeight="1">
      <c r="A5" s="557" t="s">
        <v>152</v>
      </c>
      <c r="B5" s="640">
        <v>51</v>
      </c>
      <c r="C5" s="640">
        <v>40</v>
      </c>
      <c r="D5" s="640">
        <v>30</v>
      </c>
      <c r="E5" s="640">
        <v>20</v>
      </c>
      <c r="F5" s="640">
        <v>6</v>
      </c>
      <c r="G5" s="640">
        <v>120</v>
      </c>
      <c r="H5" s="640">
        <v>350</v>
      </c>
      <c r="I5" s="640">
        <v>180</v>
      </c>
      <c r="J5" s="640">
        <v>120</v>
      </c>
      <c r="K5" s="640">
        <v>110</v>
      </c>
      <c r="L5" s="640">
        <v>420</v>
      </c>
      <c r="M5" s="640">
        <v>340</v>
      </c>
      <c r="N5" s="556">
        <f t="shared" si="0"/>
        <v>1787</v>
      </c>
      <c r="O5" s="547"/>
    </row>
    <row r="6" spans="1:15" ht="15" customHeight="1">
      <c r="A6" s="557" t="s">
        <v>150</v>
      </c>
      <c r="B6" s="639">
        <v>98</v>
      </c>
      <c r="C6" s="639">
        <v>112</v>
      </c>
      <c r="D6" s="639">
        <v>134</v>
      </c>
      <c r="E6" s="639">
        <v>118</v>
      </c>
      <c r="F6" s="639">
        <v>115</v>
      </c>
      <c r="G6" s="639">
        <v>97</v>
      </c>
      <c r="H6" s="639">
        <v>257</v>
      </c>
      <c r="I6" s="639">
        <v>210</v>
      </c>
      <c r="J6" s="639">
        <v>175</v>
      </c>
      <c r="K6" s="639">
        <v>265</v>
      </c>
      <c r="L6" s="639">
        <v>260</v>
      </c>
      <c r="M6" s="639">
        <v>265</v>
      </c>
      <c r="N6" s="556">
        <f t="shared" si="0"/>
        <v>2106</v>
      </c>
      <c r="O6" s="547"/>
    </row>
    <row r="7" spans="1:15" ht="15" customHeight="1">
      <c r="A7" s="557" t="s">
        <v>1010</v>
      </c>
      <c r="B7" s="639" t="s">
        <v>428</v>
      </c>
      <c r="C7" s="639">
        <v>13</v>
      </c>
      <c r="D7" s="639">
        <v>29</v>
      </c>
      <c r="E7" s="639">
        <v>172</v>
      </c>
      <c r="F7" s="639">
        <v>84</v>
      </c>
      <c r="G7" s="639">
        <v>157</v>
      </c>
      <c r="H7" s="639">
        <v>110</v>
      </c>
      <c r="I7" s="639">
        <v>146</v>
      </c>
      <c r="J7" s="639">
        <v>120</v>
      </c>
      <c r="K7" s="639">
        <v>102</v>
      </c>
      <c r="L7" s="639">
        <v>100</v>
      </c>
      <c r="M7" s="639">
        <v>140</v>
      </c>
      <c r="N7" s="556">
        <f t="shared" si="0"/>
        <v>1173</v>
      </c>
      <c r="O7" s="547"/>
    </row>
    <row r="8" spans="1:15" ht="15" customHeight="1">
      <c r="A8" s="557" t="s">
        <v>1182</v>
      </c>
      <c r="B8" s="639">
        <v>26</v>
      </c>
      <c r="C8" s="639">
        <v>32</v>
      </c>
      <c r="D8" s="639">
        <v>27</v>
      </c>
      <c r="E8" s="639">
        <v>19</v>
      </c>
      <c r="F8" s="639">
        <v>144</v>
      </c>
      <c r="G8" s="639">
        <v>142</v>
      </c>
      <c r="H8" s="639">
        <v>156</v>
      </c>
      <c r="I8" s="639">
        <v>148</v>
      </c>
      <c r="J8" s="639">
        <v>180</v>
      </c>
      <c r="K8" s="639">
        <v>153</v>
      </c>
      <c r="L8" s="639">
        <v>201</v>
      </c>
      <c r="M8" s="639">
        <v>209</v>
      </c>
      <c r="N8" s="556">
        <f t="shared" si="0"/>
        <v>1437</v>
      </c>
      <c r="O8" s="547"/>
    </row>
    <row r="9" spans="1:15" ht="15" customHeight="1">
      <c r="A9" s="557" t="s">
        <v>1003</v>
      </c>
      <c r="B9" s="639">
        <v>96</v>
      </c>
      <c r="C9" s="639">
        <v>99</v>
      </c>
      <c r="D9" s="639">
        <v>146</v>
      </c>
      <c r="E9" s="639">
        <v>123</v>
      </c>
      <c r="F9" s="639">
        <v>130</v>
      </c>
      <c r="G9" s="639">
        <v>150</v>
      </c>
      <c r="H9" s="639">
        <v>97</v>
      </c>
      <c r="I9" s="639">
        <v>94</v>
      </c>
      <c r="J9" s="639">
        <v>138</v>
      </c>
      <c r="K9" s="639">
        <v>167</v>
      </c>
      <c r="L9" s="639">
        <v>117</v>
      </c>
      <c r="M9" s="639">
        <v>79</v>
      </c>
      <c r="N9" s="556">
        <f t="shared" si="0"/>
        <v>1436</v>
      </c>
      <c r="O9" s="547"/>
    </row>
    <row r="10" spans="1:15" ht="15" customHeight="1">
      <c r="A10" s="557" t="s">
        <v>916</v>
      </c>
      <c r="B10" s="639">
        <v>50</v>
      </c>
      <c r="C10" s="639">
        <v>65</v>
      </c>
      <c r="D10" s="639">
        <v>40</v>
      </c>
      <c r="E10" s="639">
        <v>35</v>
      </c>
      <c r="F10" s="639">
        <v>40</v>
      </c>
      <c r="G10" s="639">
        <v>45</v>
      </c>
      <c r="H10" s="639">
        <v>40</v>
      </c>
      <c r="I10" s="639">
        <v>50</v>
      </c>
      <c r="J10" s="639">
        <v>50</v>
      </c>
      <c r="K10" s="639">
        <v>60</v>
      </c>
      <c r="L10" s="639">
        <v>20</v>
      </c>
      <c r="M10" s="639">
        <v>20</v>
      </c>
      <c r="N10" s="556">
        <f t="shared" si="0"/>
        <v>515</v>
      </c>
      <c r="O10" s="547"/>
    </row>
    <row r="11" spans="1:15" ht="15" customHeight="1">
      <c r="A11" s="557" t="s">
        <v>894</v>
      </c>
      <c r="B11" s="640" t="s">
        <v>428</v>
      </c>
      <c r="C11" s="640">
        <v>6</v>
      </c>
      <c r="D11" s="640">
        <v>9</v>
      </c>
      <c r="E11" s="639">
        <v>9</v>
      </c>
      <c r="F11" s="640">
        <v>5</v>
      </c>
      <c r="G11" s="640">
        <v>3</v>
      </c>
      <c r="H11" s="640" t="s">
        <v>428</v>
      </c>
      <c r="I11" s="640">
        <v>3</v>
      </c>
      <c r="J11" s="640">
        <v>22</v>
      </c>
      <c r="K11" s="640">
        <v>15</v>
      </c>
      <c r="L11" s="640">
        <v>25</v>
      </c>
      <c r="M11" s="640">
        <v>9</v>
      </c>
      <c r="N11" s="556">
        <f t="shared" si="0"/>
        <v>106</v>
      </c>
      <c r="O11" s="547"/>
    </row>
    <row r="12" spans="1:15" ht="15" customHeight="1">
      <c r="A12" s="557" t="s">
        <v>1157</v>
      </c>
      <c r="B12" s="639">
        <v>192</v>
      </c>
      <c r="C12" s="639">
        <v>223</v>
      </c>
      <c r="D12" s="639">
        <v>331</v>
      </c>
      <c r="E12" s="639">
        <v>342</v>
      </c>
      <c r="F12" s="639">
        <v>453</v>
      </c>
      <c r="G12" s="639">
        <v>408</v>
      </c>
      <c r="H12" s="639">
        <v>301</v>
      </c>
      <c r="I12" s="639">
        <v>159</v>
      </c>
      <c r="J12" s="639">
        <v>69</v>
      </c>
      <c r="K12" s="639">
        <v>138</v>
      </c>
      <c r="L12" s="639">
        <v>311</v>
      </c>
      <c r="M12" s="639">
        <v>535</v>
      </c>
      <c r="N12" s="556">
        <f t="shared" si="0"/>
        <v>3462</v>
      </c>
      <c r="O12" s="547"/>
    </row>
    <row r="13" spans="1:15" ht="15" customHeight="1">
      <c r="A13" s="557" t="s">
        <v>1174</v>
      </c>
      <c r="B13" s="640">
        <v>25</v>
      </c>
      <c r="C13" s="640">
        <v>30</v>
      </c>
      <c r="D13" s="640">
        <v>50</v>
      </c>
      <c r="E13" s="640">
        <v>45</v>
      </c>
      <c r="F13" s="640">
        <v>25</v>
      </c>
      <c r="G13" s="640">
        <v>30</v>
      </c>
      <c r="H13" s="640">
        <v>37</v>
      </c>
      <c r="I13" s="640">
        <v>27</v>
      </c>
      <c r="J13" s="640">
        <v>35</v>
      </c>
      <c r="K13" s="640">
        <v>32</v>
      </c>
      <c r="L13" s="640">
        <v>51</v>
      </c>
      <c r="M13" s="640">
        <v>61</v>
      </c>
      <c r="N13" s="556">
        <f t="shared" si="0"/>
        <v>448</v>
      </c>
      <c r="O13" s="547"/>
    </row>
    <row r="14" spans="1:15" ht="15" customHeight="1">
      <c r="A14" s="557" t="s">
        <v>1278</v>
      </c>
      <c r="B14" s="639">
        <v>41</v>
      </c>
      <c r="C14" s="639">
        <v>23</v>
      </c>
      <c r="D14" s="639">
        <v>26</v>
      </c>
      <c r="E14" s="639">
        <v>68</v>
      </c>
      <c r="F14" s="639">
        <v>55</v>
      </c>
      <c r="G14" s="639">
        <v>64</v>
      </c>
      <c r="H14" s="639">
        <v>57</v>
      </c>
      <c r="I14" s="639">
        <v>76</v>
      </c>
      <c r="J14" s="639">
        <v>53</v>
      </c>
      <c r="K14" s="639">
        <v>39</v>
      </c>
      <c r="L14" s="639">
        <v>63</v>
      </c>
      <c r="M14" s="639">
        <v>36</v>
      </c>
      <c r="N14" s="556">
        <f t="shared" si="0"/>
        <v>601</v>
      </c>
      <c r="O14" s="547"/>
    </row>
    <row r="15" spans="1:15" ht="15" customHeight="1">
      <c r="A15" s="557" t="s">
        <v>1113</v>
      </c>
      <c r="B15" s="639">
        <v>48</v>
      </c>
      <c r="C15" s="639">
        <v>261</v>
      </c>
      <c r="D15" s="639">
        <v>490</v>
      </c>
      <c r="E15" s="639">
        <v>494</v>
      </c>
      <c r="F15" s="639">
        <v>500</v>
      </c>
      <c r="G15" s="639">
        <v>405</v>
      </c>
      <c r="H15" s="639">
        <v>843</v>
      </c>
      <c r="I15" s="639">
        <v>627</v>
      </c>
      <c r="J15" s="639">
        <v>402</v>
      </c>
      <c r="K15" s="639">
        <v>126</v>
      </c>
      <c r="L15" s="639">
        <v>93</v>
      </c>
      <c r="M15" s="639">
        <v>132</v>
      </c>
      <c r="N15" s="556">
        <f t="shared" si="0"/>
        <v>4421</v>
      </c>
      <c r="O15" s="547"/>
    </row>
    <row r="16" spans="1:15" ht="15" customHeight="1">
      <c r="A16" s="557" t="s">
        <v>1140</v>
      </c>
      <c r="B16" s="639" t="s">
        <v>428</v>
      </c>
      <c r="C16" s="639">
        <v>210</v>
      </c>
      <c r="D16" s="639">
        <v>59</v>
      </c>
      <c r="E16" s="639">
        <v>118</v>
      </c>
      <c r="F16" s="639">
        <v>133</v>
      </c>
      <c r="G16" s="639">
        <v>54</v>
      </c>
      <c r="H16" s="639">
        <v>34</v>
      </c>
      <c r="I16" s="639">
        <v>8</v>
      </c>
      <c r="J16" s="639">
        <v>90</v>
      </c>
      <c r="K16" s="639">
        <v>26</v>
      </c>
      <c r="L16" s="639">
        <v>95</v>
      </c>
      <c r="M16" s="639">
        <v>76</v>
      </c>
      <c r="N16" s="556">
        <f t="shared" si="0"/>
        <v>903</v>
      </c>
      <c r="O16" s="547"/>
    </row>
    <row r="17" spans="1:15" ht="15" customHeight="1">
      <c r="A17" s="557" t="s">
        <v>1205</v>
      </c>
      <c r="B17" s="640">
        <v>24</v>
      </c>
      <c r="C17" s="640">
        <v>14</v>
      </c>
      <c r="D17" s="640">
        <v>33</v>
      </c>
      <c r="E17" s="640">
        <v>20</v>
      </c>
      <c r="F17" s="640">
        <v>40</v>
      </c>
      <c r="G17" s="640">
        <v>53</v>
      </c>
      <c r="H17" s="640">
        <v>19</v>
      </c>
      <c r="I17" s="640">
        <v>25</v>
      </c>
      <c r="J17" s="640">
        <v>17</v>
      </c>
      <c r="K17" s="640">
        <v>23</v>
      </c>
      <c r="L17" s="640">
        <v>17</v>
      </c>
      <c r="M17" s="640">
        <v>13</v>
      </c>
      <c r="N17" s="556">
        <f t="shared" si="0"/>
        <v>298</v>
      </c>
      <c r="O17" s="547"/>
    </row>
    <row r="18" spans="1:15" ht="15" customHeight="1">
      <c r="A18" s="557" t="s">
        <v>31</v>
      </c>
      <c r="B18" s="639">
        <v>625</v>
      </c>
      <c r="C18" s="639">
        <v>1132</v>
      </c>
      <c r="D18" s="639">
        <v>755</v>
      </c>
      <c r="E18" s="639">
        <v>455</v>
      </c>
      <c r="F18" s="639">
        <v>488</v>
      </c>
      <c r="G18" s="639">
        <v>505</v>
      </c>
      <c r="H18" s="639">
        <v>615</v>
      </c>
      <c r="I18" s="639">
        <v>450</v>
      </c>
      <c r="J18" s="639">
        <v>415</v>
      </c>
      <c r="K18" s="639">
        <v>405</v>
      </c>
      <c r="L18" s="639">
        <v>615</v>
      </c>
      <c r="M18" s="639">
        <v>315</v>
      </c>
      <c r="N18" s="556">
        <f t="shared" si="0"/>
        <v>6775</v>
      </c>
      <c r="O18" s="547"/>
    </row>
    <row r="19" spans="1:15" ht="15" customHeight="1">
      <c r="A19" s="557" t="s">
        <v>1239</v>
      </c>
      <c r="B19" s="639">
        <v>211</v>
      </c>
      <c r="C19" s="639">
        <v>315</v>
      </c>
      <c r="D19" s="639">
        <v>299</v>
      </c>
      <c r="E19" s="639">
        <v>247</v>
      </c>
      <c r="F19" s="639">
        <v>226</v>
      </c>
      <c r="G19" s="639">
        <v>197</v>
      </c>
      <c r="H19" s="639">
        <v>427</v>
      </c>
      <c r="I19" s="639">
        <v>315</v>
      </c>
      <c r="J19" s="639">
        <v>510</v>
      </c>
      <c r="K19" s="639">
        <v>421</v>
      </c>
      <c r="L19" s="639">
        <v>395</v>
      </c>
      <c r="M19" s="639">
        <v>385</v>
      </c>
      <c r="N19" s="556">
        <f t="shared" si="0"/>
        <v>3948</v>
      </c>
      <c r="O19" s="547"/>
    </row>
    <row r="20" spans="1:15" ht="15" customHeight="1">
      <c r="A20" s="557" t="s">
        <v>997</v>
      </c>
      <c r="B20" s="639">
        <v>232</v>
      </c>
      <c r="C20" s="639">
        <v>230</v>
      </c>
      <c r="D20" s="639">
        <v>284</v>
      </c>
      <c r="E20" s="639">
        <v>289</v>
      </c>
      <c r="F20" s="639">
        <v>286</v>
      </c>
      <c r="G20" s="639">
        <v>274</v>
      </c>
      <c r="H20" s="639">
        <v>222</v>
      </c>
      <c r="I20" s="639">
        <v>324</v>
      </c>
      <c r="J20" s="639">
        <v>228</v>
      </c>
      <c r="K20" s="639">
        <v>216</v>
      </c>
      <c r="L20" s="639">
        <v>198</v>
      </c>
      <c r="M20" s="639">
        <v>150</v>
      </c>
      <c r="N20" s="556">
        <f t="shared" si="0"/>
        <v>2933</v>
      </c>
      <c r="O20" s="547"/>
    </row>
    <row r="21" spans="1:15" ht="15" customHeight="1">
      <c r="A21" s="557" t="s">
        <v>962</v>
      </c>
      <c r="B21" s="639">
        <v>128</v>
      </c>
      <c r="C21" s="639">
        <v>110</v>
      </c>
      <c r="D21" s="639">
        <v>76</v>
      </c>
      <c r="E21" s="639">
        <v>84</v>
      </c>
      <c r="F21" s="639">
        <v>91</v>
      </c>
      <c r="G21" s="639">
        <v>172</v>
      </c>
      <c r="H21" s="639">
        <v>217</v>
      </c>
      <c r="I21" s="639">
        <v>213</v>
      </c>
      <c r="J21" s="639">
        <v>175</v>
      </c>
      <c r="K21" s="639">
        <v>124</v>
      </c>
      <c r="L21" s="639">
        <v>95</v>
      </c>
      <c r="M21" s="639">
        <v>45</v>
      </c>
      <c r="N21" s="556">
        <f t="shared" si="0"/>
        <v>1530</v>
      </c>
      <c r="O21" s="547"/>
    </row>
    <row r="22" spans="1:15" ht="15" customHeight="1">
      <c r="A22" s="557" t="s">
        <v>1212</v>
      </c>
      <c r="B22" s="639">
        <v>44</v>
      </c>
      <c r="C22" s="639">
        <v>33</v>
      </c>
      <c r="D22" s="639">
        <v>222</v>
      </c>
      <c r="E22" s="639">
        <v>126</v>
      </c>
      <c r="F22" s="639">
        <v>116</v>
      </c>
      <c r="G22" s="639">
        <v>197</v>
      </c>
      <c r="H22" s="639">
        <v>174</v>
      </c>
      <c r="I22" s="639">
        <v>224</v>
      </c>
      <c r="J22" s="639">
        <v>197</v>
      </c>
      <c r="K22" s="639">
        <v>189</v>
      </c>
      <c r="L22" s="639">
        <v>118</v>
      </c>
      <c r="M22" s="639">
        <v>118</v>
      </c>
      <c r="N22" s="556">
        <f t="shared" si="0"/>
        <v>1758</v>
      </c>
      <c r="O22" s="547"/>
    </row>
    <row r="23" spans="1:15" ht="15" customHeight="1">
      <c r="A23" s="557" t="s">
        <v>7</v>
      </c>
      <c r="B23" s="639">
        <v>18</v>
      </c>
      <c r="C23" s="639">
        <v>41</v>
      </c>
      <c r="D23" s="639">
        <v>44</v>
      </c>
      <c r="E23" s="640">
        <v>27</v>
      </c>
      <c r="F23" s="639">
        <v>32</v>
      </c>
      <c r="G23" s="639">
        <v>60</v>
      </c>
      <c r="H23" s="639">
        <v>35</v>
      </c>
      <c r="I23" s="639">
        <v>37</v>
      </c>
      <c r="J23" s="639">
        <v>46</v>
      </c>
      <c r="K23" s="639">
        <v>50</v>
      </c>
      <c r="L23" s="639">
        <v>31</v>
      </c>
      <c r="M23" s="639">
        <v>34</v>
      </c>
      <c r="N23" s="556">
        <f t="shared" si="0"/>
        <v>455</v>
      </c>
      <c r="O23" s="547"/>
    </row>
    <row r="24" spans="1:15" ht="15" customHeight="1">
      <c r="A24" s="557" t="s">
        <v>980</v>
      </c>
      <c r="B24" s="639">
        <v>168</v>
      </c>
      <c r="C24" s="639">
        <v>67</v>
      </c>
      <c r="D24" s="639">
        <v>85</v>
      </c>
      <c r="E24" s="639">
        <v>82</v>
      </c>
      <c r="F24" s="639">
        <v>97</v>
      </c>
      <c r="G24" s="639">
        <v>187</v>
      </c>
      <c r="H24" s="639">
        <v>278</v>
      </c>
      <c r="I24" s="639">
        <v>218</v>
      </c>
      <c r="J24" s="639">
        <v>175</v>
      </c>
      <c r="K24" s="639">
        <v>194</v>
      </c>
      <c r="L24" s="639">
        <v>176</v>
      </c>
      <c r="M24" s="639">
        <v>193</v>
      </c>
      <c r="N24" s="556">
        <f t="shared" si="0"/>
        <v>1920</v>
      </c>
      <c r="O24" s="547"/>
    </row>
    <row r="25" spans="1:15" ht="15" customHeight="1">
      <c r="A25" s="557" t="s">
        <v>1255</v>
      </c>
      <c r="B25" s="639">
        <v>96</v>
      </c>
      <c r="C25" s="639">
        <v>79</v>
      </c>
      <c r="D25" s="639">
        <v>131</v>
      </c>
      <c r="E25" s="639">
        <v>194</v>
      </c>
      <c r="F25" s="639">
        <v>297</v>
      </c>
      <c r="G25" s="639">
        <v>347</v>
      </c>
      <c r="H25" s="639">
        <v>251</v>
      </c>
      <c r="I25" s="639">
        <v>266</v>
      </c>
      <c r="J25" s="639">
        <v>400</v>
      </c>
      <c r="K25" s="639">
        <v>308</v>
      </c>
      <c r="L25" s="639">
        <v>310</v>
      </c>
      <c r="M25" s="639">
        <v>299</v>
      </c>
      <c r="N25" s="556">
        <f t="shared" si="0"/>
        <v>2978</v>
      </c>
      <c r="O25" s="547"/>
    </row>
    <row r="26" spans="1:15" ht="15" customHeight="1">
      <c r="A26" s="557" t="s">
        <v>1193</v>
      </c>
      <c r="B26" s="639">
        <v>253</v>
      </c>
      <c r="C26" s="639">
        <v>246</v>
      </c>
      <c r="D26" s="639">
        <v>246</v>
      </c>
      <c r="E26" s="639">
        <v>293</v>
      </c>
      <c r="F26" s="639">
        <v>202</v>
      </c>
      <c r="G26" s="639">
        <v>305</v>
      </c>
      <c r="H26" s="639">
        <v>854</v>
      </c>
      <c r="I26" s="639">
        <v>659</v>
      </c>
      <c r="J26" s="639">
        <v>642</v>
      </c>
      <c r="K26" s="639">
        <v>759</v>
      </c>
      <c r="L26" s="639">
        <v>535</v>
      </c>
      <c r="M26" s="639">
        <v>401</v>
      </c>
      <c r="N26" s="556">
        <f t="shared" si="0"/>
        <v>5395</v>
      </c>
      <c r="O26" s="547"/>
    </row>
    <row r="27" spans="1:15" ht="15" customHeight="1">
      <c r="A27" s="557" t="s">
        <v>924</v>
      </c>
      <c r="B27" s="639">
        <v>43</v>
      </c>
      <c r="C27" s="639">
        <v>23</v>
      </c>
      <c r="D27" s="639">
        <v>82</v>
      </c>
      <c r="E27" s="640">
        <v>22</v>
      </c>
      <c r="F27" s="639">
        <v>15</v>
      </c>
      <c r="G27" s="639">
        <v>77</v>
      </c>
      <c r="H27" s="639">
        <v>44</v>
      </c>
      <c r="I27" s="639">
        <v>67</v>
      </c>
      <c r="J27" s="639">
        <v>217</v>
      </c>
      <c r="K27" s="639">
        <v>28</v>
      </c>
      <c r="L27" s="639">
        <v>84</v>
      </c>
      <c r="M27" s="639">
        <v>26</v>
      </c>
      <c r="N27" s="556">
        <f t="shared" si="0"/>
        <v>728</v>
      </c>
      <c r="O27" s="547"/>
    </row>
    <row r="28" spans="1:15" ht="15" customHeight="1">
      <c r="A28" s="557" t="s">
        <v>61</v>
      </c>
      <c r="B28" s="639">
        <v>642</v>
      </c>
      <c r="C28" s="639">
        <v>1491</v>
      </c>
      <c r="D28" s="639">
        <v>1165</v>
      </c>
      <c r="E28" s="639">
        <v>683</v>
      </c>
      <c r="F28" s="639">
        <v>1453</v>
      </c>
      <c r="G28" s="639">
        <v>2042</v>
      </c>
      <c r="H28" s="639">
        <v>3383</v>
      </c>
      <c r="I28" s="639">
        <v>2535</v>
      </c>
      <c r="J28" s="639">
        <v>2334</v>
      </c>
      <c r="K28" s="639">
        <v>2692</v>
      </c>
      <c r="L28" s="639">
        <v>1921</v>
      </c>
      <c r="M28" s="639">
        <v>2654</v>
      </c>
      <c r="N28" s="556">
        <f t="shared" si="0"/>
        <v>22995</v>
      </c>
      <c r="O28" s="547"/>
    </row>
    <row r="29" spans="1:15" ht="15" customHeight="1">
      <c r="A29" s="557" t="s">
        <v>931</v>
      </c>
      <c r="B29" s="639">
        <v>335</v>
      </c>
      <c r="C29" s="639">
        <v>640</v>
      </c>
      <c r="D29" s="639">
        <v>137</v>
      </c>
      <c r="E29" s="639">
        <v>64</v>
      </c>
      <c r="F29" s="639">
        <v>34</v>
      </c>
      <c r="G29" s="639">
        <v>228</v>
      </c>
      <c r="H29" s="639">
        <v>310</v>
      </c>
      <c r="I29" s="639">
        <v>109</v>
      </c>
      <c r="J29" s="639">
        <v>47</v>
      </c>
      <c r="K29" s="639">
        <v>117</v>
      </c>
      <c r="L29" s="639">
        <v>62</v>
      </c>
      <c r="M29" s="639">
        <v>28</v>
      </c>
      <c r="N29" s="556">
        <f t="shared" si="0"/>
        <v>2111</v>
      </c>
      <c r="O29" s="547"/>
    </row>
    <row r="30" spans="1:15" ht="15" customHeight="1">
      <c r="A30" s="557" t="s">
        <v>43</v>
      </c>
      <c r="B30" s="639">
        <v>359</v>
      </c>
      <c r="C30" s="639">
        <v>438</v>
      </c>
      <c r="D30" s="639">
        <v>573</v>
      </c>
      <c r="E30" s="639">
        <v>511</v>
      </c>
      <c r="F30" s="639">
        <v>250</v>
      </c>
      <c r="G30" s="639">
        <v>275</v>
      </c>
      <c r="H30" s="639">
        <v>359</v>
      </c>
      <c r="I30" s="639">
        <v>323</v>
      </c>
      <c r="J30" s="639">
        <v>374</v>
      </c>
      <c r="K30" s="639">
        <v>392</v>
      </c>
      <c r="L30" s="639">
        <v>162</v>
      </c>
      <c r="M30" s="639">
        <v>230</v>
      </c>
      <c r="N30" s="556">
        <f t="shared" si="0"/>
        <v>4246</v>
      </c>
      <c r="O30" s="547"/>
    </row>
    <row r="31" spans="1:15" ht="15" customHeight="1">
      <c r="A31" s="557" t="s">
        <v>883</v>
      </c>
      <c r="B31" s="639" t="s">
        <v>428</v>
      </c>
      <c r="C31" s="639">
        <v>31</v>
      </c>
      <c r="D31" s="639" t="s">
        <v>428</v>
      </c>
      <c r="E31" s="639" t="s">
        <v>428</v>
      </c>
      <c r="F31" s="639" t="s">
        <v>428</v>
      </c>
      <c r="G31" s="639">
        <v>10</v>
      </c>
      <c r="H31" s="639">
        <v>7</v>
      </c>
      <c r="I31" s="639" t="s">
        <v>428</v>
      </c>
      <c r="J31" s="639" t="s">
        <v>428</v>
      </c>
      <c r="K31" s="639">
        <v>18</v>
      </c>
      <c r="L31" s="639">
        <v>29</v>
      </c>
      <c r="M31" s="639">
        <v>16</v>
      </c>
      <c r="N31" s="556">
        <f t="shared" si="0"/>
        <v>111</v>
      </c>
      <c r="O31" s="547"/>
    </row>
    <row r="32" spans="1:15" ht="15" customHeight="1">
      <c r="A32" s="555" t="s">
        <v>905</v>
      </c>
      <c r="B32" s="638">
        <v>10</v>
      </c>
      <c r="C32" s="638">
        <v>72</v>
      </c>
      <c r="D32" s="638">
        <v>74</v>
      </c>
      <c r="E32" s="638">
        <v>35</v>
      </c>
      <c r="F32" s="638">
        <v>36</v>
      </c>
      <c r="G32" s="638">
        <v>93</v>
      </c>
      <c r="H32" s="638">
        <v>69</v>
      </c>
      <c r="I32" s="638">
        <v>35</v>
      </c>
      <c r="J32" s="638">
        <v>20</v>
      </c>
      <c r="K32" s="638">
        <v>67</v>
      </c>
      <c r="L32" s="638">
        <v>15</v>
      </c>
      <c r="M32" s="638">
        <v>30</v>
      </c>
      <c r="N32" s="554">
        <f t="shared" si="0"/>
        <v>556</v>
      </c>
      <c r="O32" s="547"/>
    </row>
    <row r="33" spans="1:15" ht="15" customHeight="1">
      <c r="A33" s="557" t="s">
        <v>948</v>
      </c>
      <c r="B33" s="640">
        <v>21</v>
      </c>
      <c r="C33" s="640">
        <v>63</v>
      </c>
      <c r="D33" s="640">
        <v>41</v>
      </c>
      <c r="E33" s="640">
        <v>44</v>
      </c>
      <c r="F33" s="640">
        <v>55</v>
      </c>
      <c r="G33" s="640">
        <v>23</v>
      </c>
      <c r="H33" s="640">
        <v>29</v>
      </c>
      <c r="I33" s="640">
        <v>25</v>
      </c>
      <c r="J33" s="640">
        <v>43</v>
      </c>
      <c r="K33" s="640">
        <v>46</v>
      </c>
      <c r="L33" s="640">
        <v>24</v>
      </c>
      <c r="M33" s="640">
        <v>15</v>
      </c>
      <c r="N33" s="556">
        <f t="shared" ref="N33:N52" si="1">SUM(B33:M33)</f>
        <v>429</v>
      </c>
      <c r="O33" s="547"/>
    </row>
    <row r="34" spans="1:15" ht="15" customHeight="1">
      <c r="A34" s="557" t="s">
        <v>870</v>
      </c>
      <c r="B34" s="639">
        <v>6</v>
      </c>
      <c r="C34" s="639">
        <v>8</v>
      </c>
      <c r="D34" s="639">
        <v>11</v>
      </c>
      <c r="E34" s="639">
        <v>14</v>
      </c>
      <c r="F34" s="639">
        <v>10</v>
      </c>
      <c r="G34" s="639">
        <v>8</v>
      </c>
      <c r="H34" s="639">
        <v>7</v>
      </c>
      <c r="I34" s="639">
        <v>9</v>
      </c>
      <c r="J34" s="639">
        <v>9</v>
      </c>
      <c r="K34" s="639">
        <v>8</v>
      </c>
      <c r="L34" s="639">
        <v>10</v>
      </c>
      <c r="M34" s="639">
        <v>9</v>
      </c>
      <c r="N34" s="556">
        <f t="shared" si="1"/>
        <v>109</v>
      </c>
      <c r="O34" s="547"/>
    </row>
    <row r="35" spans="1:15" ht="15" customHeight="1">
      <c r="A35" s="557" t="s">
        <v>1225</v>
      </c>
      <c r="B35" s="639">
        <v>31</v>
      </c>
      <c r="C35" s="639">
        <v>47</v>
      </c>
      <c r="D35" s="639">
        <v>42</v>
      </c>
      <c r="E35" s="639">
        <v>32</v>
      </c>
      <c r="F35" s="639">
        <v>67</v>
      </c>
      <c r="G35" s="639">
        <v>27</v>
      </c>
      <c r="H35" s="639">
        <v>42</v>
      </c>
      <c r="I35" s="639">
        <v>45</v>
      </c>
      <c r="J35" s="639">
        <v>45</v>
      </c>
      <c r="K35" s="639">
        <v>35</v>
      </c>
      <c r="L35" s="639">
        <v>40</v>
      </c>
      <c r="M35" s="639">
        <v>45</v>
      </c>
      <c r="N35" s="556">
        <f t="shared" si="1"/>
        <v>498</v>
      </c>
      <c r="O35" s="547"/>
    </row>
    <row r="36" spans="1:15" ht="15" customHeight="1">
      <c r="A36" s="557" t="s">
        <v>70</v>
      </c>
      <c r="B36" s="640">
        <v>409</v>
      </c>
      <c r="C36" s="640">
        <v>440</v>
      </c>
      <c r="D36" s="640">
        <v>417</v>
      </c>
      <c r="E36" s="640">
        <v>377</v>
      </c>
      <c r="F36" s="640">
        <v>467</v>
      </c>
      <c r="G36" s="640">
        <v>358</v>
      </c>
      <c r="H36" s="640">
        <v>416</v>
      </c>
      <c r="I36" s="640">
        <v>280</v>
      </c>
      <c r="J36" s="640">
        <v>184</v>
      </c>
      <c r="K36" s="640">
        <v>213</v>
      </c>
      <c r="L36" s="640">
        <v>245</v>
      </c>
      <c r="M36" s="640">
        <v>326</v>
      </c>
      <c r="N36" s="556">
        <f t="shared" si="1"/>
        <v>4132</v>
      </c>
      <c r="O36" s="547"/>
    </row>
    <row r="37" spans="1:15" ht="15" customHeight="1">
      <c r="A37" s="557" t="s">
        <v>940</v>
      </c>
      <c r="B37" s="639">
        <v>280</v>
      </c>
      <c r="C37" s="639">
        <v>278</v>
      </c>
      <c r="D37" s="639">
        <v>337</v>
      </c>
      <c r="E37" s="639">
        <v>154</v>
      </c>
      <c r="F37" s="639">
        <v>94</v>
      </c>
      <c r="G37" s="639">
        <v>110</v>
      </c>
      <c r="H37" s="639">
        <v>175</v>
      </c>
      <c r="I37" s="639">
        <v>10</v>
      </c>
      <c r="J37" s="639">
        <v>10</v>
      </c>
      <c r="K37" s="639">
        <v>10</v>
      </c>
      <c r="L37" s="639">
        <v>10</v>
      </c>
      <c r="M37" s="639" t="s">
        <v>428</v>
      </c>
      <c r="N37" s="556">
        <f t="shared" si="1"/>
        <v>1468</v>
      </c>
      <c r="O37" s="547"/>
    </row>
    <row r="38" spans="1:15" ht="15" customHeight="1">
      <c r="A38" s="557" t="s">
        <v>911</v>
      </c>
      <c r="B38" s="640">
        <v>53</v>
      </c>
      <c r="C38" s="640">
        <v>36</v>
      </c>
      <c r="D38" s="640">
        <v>13</v>
      </c>
      <c r="E38" s="639">
        <v>11</v>
      </c>
      <c r="F38" s="640">
        <v>10</v>
      </c>
      <c r="G38" s="640">
        <v>26</v>
      </c>
      <c r="H38" s="640">
        <v>29</v>
      </c>
      <c r="I38" s="640">
        <v>7</v>
      </c>
      <c r="J38" s="640">
        <v>41</v>
      </c>
      <c r="K38" s="640">
        <v>155</v>
      </c>
      <c r="L38" s="640">
        <v>57</v>
      </c>
      <c r="M38" s="640">
        <v>40</v>
      </c>
      <c r="N38" s="556">
        <f t="shared" si="1"/>
        <v>478</v>
      </c>
      <c r="O38" s="547"/>
    </row>
    <row r="39" spans="1:15" ht="15" customHeight="1">
      <c r="A39" s="557" t="s">
        <v>1264</v>
      </c>
      <c r="B39" s="639">
        <v>18</v>
      </c>
      <c r="C39" s="639">
        <v>44</v>
      </c>
      <c r="D39" s="639">
        <v>21</v>
      </c>
      <c r="E39" s="639">
        <v>26</v>
      </c>
      <c r="F39" s="639">
        <v>30</v>
      </c>
      <c r="G39" s="639">
        <v>31</v>
      </c>
      <c r="H39" s="639">
        <v>40</v>
      </c>
      <c r="I39" s="639">
        <v>45</v>
      </c>
      <c r="J39" s="639">
        <v>41</v>
      </c>
      <c r="K39" s="639">
        <v>39</v>
      </c>
      <c r="L39" s="639">
        <v>120</v>
      </c>
      <c r="M39" s="639">
        <v>79</v>
      </c>
      <c r="N39" s="556">
        <f t="shared" si="1"/>
        <v>534</v>
      </c>
      <c r="O39" s="547"/>
    </row>
    <row r="40" spans="1:15" ht="15" customHeight="1">
      <c r="A40" s="557" t="s">
        <v>84</v>
      </c>
      <c r="B40" s="639">
        <v>1119</v>
      </c>
      <c r="C40" s="639">
        <v>712</v>
      </c>
      <c r="D40" s="639">
        <v>302</v>
      </c>
      <c r="E40" s="639">
        <v>602</v>
      </c>
      <c r="F40" s="639">
        <v>242</v>
      </c>
      <c r="G40" s="639">
        <v>476</v>
      </c>
      <c r="H40" s="639">
        <v>392</v>
      </c>
      <c r="I40" s="639">
        <v>448</v>
      </c>
      <c r="J40" s="639">
        <v>125</v>
      </c>
      <c r="K40" s="639">
        <v>324</v>
      </c>
      <c r="L40" s="639">
        <v>366</v>
      </c>
      <c r="M40" s="639">
        <v>405</v>
      </c>
      <c r="N40" s="556">
        <f t="shared" si="1"/>
        <v>5513</v>
      </c>
      <c r="O40" s="547"/>
    </row>
    <row r="41" spans="1:15" ht="15" customHeight="1">
      <c r="A41" s="557" t="s">
        <v>0</v>
      </c>
      <c r="B41" s="639">
        <v>2031</v>
      </c>
      <c r="C41" s="639">
        <v>1994</v>
      </c>
      <c r="D41" s="639">
        <v>2383</v>
      </c>
      <c r="E41" s="639">
        <v>2053</v>
      </c>
      <c r="F41" s="639">
        <v>2119</v>
      </c>
      <c r="G41" s="639">
        <v>2207</v>
      </c>
      <c r="H41" s="639">
        <v>2456</v>
      </c>
      <c r="I41" s="639">
        <v>2367</v>
      </c>
      <c r="J41" s="639">
        <v>2230</v>
      </c>
      <c r="K41" s="639">
        <v>2473</v>
      </c>
      <c r="L41" s="639">
        <v>2179</v>
      </c>
      <c r="M41" s="639">
        <v>2114</v>
      </c>
      <c r="N41" s="556">
        <f t="shared" si="1"/>
        <v>26606</v>
      </c>
      <c r="O41" s="547"/>
    </row>
    <row r="42" spans="1:15" ht="15" customHeight="1">
      <c r="A42" s="557" t="s">
        <v>920</v>
      </c>
      <c r="B42" s="639">
        <v>711</v>
      </c>
      <c r="C42" s="639">
        <v>910</v>
      </c>
      <c r="D42" s="639">
        <v>901</v>
      </c>
      <c r="E42" s="639">
        <v>292</v>
      </c>
      <c r="F42" s="639">
        <v>541</v>
      </c>
      <c r="G42" s="639">
        <v>600</v>
      </c>
      <c r="H42" s="639">
        <v>820</v>
      </c>
      <c r="I42" s="639">
        <v>314</v>
      </c>
      <c r="J42" s="639">
        <v>155</v>
      </c>
      <c r="K42" s="639">
        <v>234</v>
      </c>
      <c r="L42" s="639">
        <v>197</v>
      </c>
      <c r="M42" s="639">
        <v>410</v>
      </c>
      <c r="N42" s="556">
        <f t="shared" si="1"/>
        <v>6085</v>
      </c>
      <c r="O42" s="547"/>
    </row>
    <row r="43" spans="1:15" ht="15" customHeight="1">
      <c r="A43" s="557" t="s">
        <v>988</v>
      </c>
      <c r="B43" s="639">
        <v>375</v>
      </c>
      <c r="C43" s="639">
        <v>350</v>
      </c>
      <c r="D43" s="639">
        <v>362</v>
      </c>
      <c r="E43" s="639">
        <v>374</v>
      </c>
      <c r="F43" s="639">
        <v>360</v>
      </c>
      <c r="G43" s="639">
        <v>391</v>
      </c>
      <c r="H43" s="639">
        <v>395</v>
      </c>
      <c r="I43" s="639">
        <v>385</v>
      </c>
      <c r="J43" s="639">
        <v>392</v>
      </c>
      <c r="K43" s="639">
        <v>395</v>
      </c>
      <c r="L43" s="639">
        <v>380</v>
      </c>
      <c r="M43" s="639">
        <v>395</v>
      </c>
      <c r="N43" s="556">
        <f t="shared" si="1"/>
        <v>4554</v>
      </c>
      <c r="O43" s="547"/>
    </row>
    <row r="44" spans="1:15" ht="15" customHeight="1">
      <c r="A44" s="557" t="s">
        <v>971</v>
      </c>
      <c r="B44" s="639">
        <v>81</v>
      </c>
      <c r="C44" s="639">
        <v>222</v>
      </c>
      <c r="D44" s="639">
        <v>140</v>
      </c>
      <c r="E44" s="639">
        <v>46</v>
      </c>
      <c r="F44" s="639">
        <v>177</v>
      </c>
      <c r="G44" s="639">
        <v>112</v>
      </c>
      <c r="H44" s="639">
        <v>73</v>
      </c>
      <c r="I44" s="639">
        <v>28</v>
      </c>
      <c r="J44" s="639">
        <v>47</v>
      </c>
      <c r="K44" s="639">
        <v>277</v>
      </c>
      <c r="L44" s="639">
        <v>20</v>
      </c>
      <c r="M44" s="639">
        <v>8</v>
      </c>
      <c r="N44" s="556">
        <f t="shared" si="1"/>
        <v>1231</v>
      </c>
      <c r="O44" s="547"/>
    </row>
    <row r="45" spans="1:15" ht="15" customHeight="1">
      <c r="A45" s="557" t="s">
        <v>106</v>
      </c>
      <c r="B45" s="639">
        <v>410</v>
      </c>
      <c r="C45" s="639">
        <v>593</v>
      </c>
      <c r="D45" s="639">
        <v>545</v>
      </c>
      <c r="E45" s="639">
        <v>466</v>
      </c>
      <c r="F45" s="639">
        <v>457</v>
      </c>
      <c r="G45" s="639">
        <v>517</v>
      </c>
      <c r="H45" s="639">
        <v>431</v>
      </c>
      <c r="I45" s="639">
        <v>291</v>
      </c>
      <c r="J45" s="639">
        <v>89</v>
      </c>
      <c r="K45" s="639">
        <v>54</v>
      </c>
      <c r="L45" s="639">
        <v>67</v>
      </c>
      <c r="M45" s="639">
        <v>74</v>
      </c>
      <c r="N45" s="556">
        <f t="shared" si="1"/>
        <v>3994</v>
      </c>
      <c r="O45" s="547"/>
    </row>
    <row r="46" spans="1:15" ht="15" customHeight="1">
      <c r="A46" s="557" t="s">
        <v>889</v>
      </c>
      <c r="B46" s="639">
        <v>2</v>
      </c>
      <c r="C46" s="640">
        <v>7</v>
      </c>
      <c r="D46" s="640">
        <v>15</v>
      </c>
      <c r="E46" s="639">
        <v>1</v>
      </c>
      <c r="F46" s="640">
        <v>7</v>
      </c>
      <c r="G46" s="640">
        <v>6</v>
      </c>
      <c r="H46" s="640">
        <v>3</v>
      </c>
      <c r="I46" s="640">
        <v>40</v>
      </c>
      <c r="J46" s="640">
        <v>1</v>
      </c>
      <c r="K46" s="640">
        <v>4</v>
      </c>
      <c r="L46" s="640">
        <v>6</v>
      </c>
      <c r="M46" s="640">
        <v>6</v>
      </c>
      <c r="N46" s="556">
        <f t="shared" si="1"/>
        <v>98</v>
      </c>
      <c r="O46" s="547"/>
    </row>
    <row r="47" spans="1:15" ht="15" customHeight="1">
      <c r="A47" s="557" t="s">
        <v>953</v>
      </c>
      <c r="B47" s="639">
        <v>43</v>
      </c>
      <c r="C47" s="639">
        <v>32</v>
      </c>
      <c r="D47" s="639">
        <v>34</v>
      </c>
      <c r="E47" s="639">
        <v>29</v>
      </c>
      <c r="F47" s="639">
        <v>48</v>
      </c>
      <c r="G47" s="639">
        <v>35</v>
      </c>
      <c r="H47" s="639">
        <v>27</v>
      </c>
      <c r="I47" s="639">
        <v>43</v>
      </c>
      <c r="J47" s="639">
        <v>31</v>
      </c>
      <c r="K47" s="639">
        <v>43</v>
      </c>
      <c r="L47" s="639">
        <v>63</v>
      </c>
      <c r="M47" s="639">
        <v>32</v>
      </c>
      <c r="N47" s="556">
        <f t="shared" si="1"/>
        <v>460</v>
      </c>
      <c r="O47" s="547"/>
    </row>
    <row r="48" spans="1:15" ht="15" customHeight="1">
      <c r="A48" s="557" t="s">
        <v>15</v>
      </c>
      <c r="B48" s="639">
        <v>37</v>
      </c>
      <c r="C48" s="639">
        <v>228</v>
      </c>
      <c r="D48" s="639">
        <v>315</v>
      </c>
      <c r="E48" s="639">
        <v>452</v>
      </c>
      <c r="F48" s="639">
        <v>755</v>
      </c>
      <c r="G48" s="639">
        <v>984</v>
      </c>
      <c r="H48" s="639">
        <v>265</v>
      </c>
      <c r="I48" s="639">
        <v>148</v>
      </c>
      <c r="J48" s="639">
        <v>148</v>
      </c>
      <c r="K48" s="639">
        <v>30</v>
      </c>
      <c r="L48" s="639">
        <v>12</v>
      </c>
      <c r="M48" s="639">
        <v>30</v>
      </c>
      <c r="N48" s="556">
        <f t="shared" si="1"/>
        <v>3404</v>
      </c>
      <c r="O48" s="547"/>
    </row>
    <row r="49" spans="1:15" ht="15" customHeight="1">
      <c r="A49" s="557" t="s">
        <v>1271</v>
      </c>
      <c r="B49" s="639">
        <v>29</v>
      </c>
      <c r="C49" s="639">
        <v>35</v>
      </c>
      <c r="D49" s="639">
        <v>46</v>
      </c>
      <c r="E49" s="639">
        <v>49</v>
      </c>
      <c r="F49" s="639">
        <v>51</v>
      </c>
      <c r="G49" s="639">
        <v>34</v>
      </c>
      <c r="H49" s="639">
        <v>32</v>
      </c>
      <c r="I49" s="639">
        <v>41</v>
      </c>
      <c r="J49" s="639">
        <v>38</v>
      </c>
      <c r="K49" s="639">
        <v>49</v>
      </c>
      <c r="L49" s="639">
        <v>58</v>
      </c>
      <c r="M49" s="639">
        <v>56</v>
      </c>
      <c r="N49" s="556">
        <f t="shared" si="1"/>
        <v>518</v>
      </c>
      <c r="O49" s="547"/>
    </row>
    <row r="50" spans="1:15" ht="15" customHeight="1">
      <c r="A50" s="557" t="s">
        <v>112</v>
      </c>
      <c r="B50" s="639">
        <v>16</v>
      </c>
      <c r="C50" s="639">
        <v>433</v>
      </c>
      <c r="D50" s="639">
        <v>214</v>
      </c>
      <c r="E50" s="639">
        <v>152</v>
      </c>
      <c r="F50" s="639">
        <v>178</v>
      </c>
      <c r="G50" s="639">
        <v>214</v>
      </c>
      <c r="H50" s="639">
        <v>184</v>
      </c>
      <c r="I50" s="639">
        <v>265</v>
      </c>
      <c r="J50" s="639">
        <v>197</v>
      </c>
      <c r="K50" s="639">
        <v>76</v>
      </c>
      <c r="L50" s="639">
        <v>68</v>
      </c>
      <c r="M50" s="639">
        <v>48</v>
      </c>
      <c r="N50" s="556">
        <f t="shared" si="1"/>
        <v>2045</v>
      </c>
      <c r="O50" s="547"/>
    </row>
    <row r="51" spans="1:15" ht="15" customHeight="1">
      <c r="A51" s="557" t="s">
        <v>24</v>
      </c>
      <c r="B51" s="639">
        <v>10</v>
      </c>
      <c r="C51" s="639">
        <v>53</v>
      </c>
      <c r="D51" s="639">
        <v>12</v>
      </c>
      <c r="E51" s="639">
        <v>10</v>
      </c>
      <c r="F51" s="639">
        <v>8</v>
      </c>
      <c r="G51" s="639">
        <v>7</v>
      </c>
      <c r="H51" s="639">
        <v>5</v>
      </c>
      <c r="I51" s="639">
        <v>7</v>
      </c>
      <c r="J51" s="639">
        <v>7</v>
      </c>
      <c r="K51" s="639">
        <v>8</v>
      </c>
      <c r="L51" s="639">
        <v>9</v>
      </c>
      <c r="M51" s="639">
        <v>4</v>
      </c>
      <c r="N51" s="556">
        <f t="shared" si="1"/>
        <v>140</v>
      </c>
      <c r="O51" s="547"/>
    </row>
    <row r="52" spans="1:15" ht="15" customHeight="1">
      <c r="A52" s="555" t="s">
        <v>907</v>
      </c>
      <c r="B52" s="638">
        <v>606</v>
      </c>
      <c r="C52" s="638">
        <v>680</v>
      </c>
      <c r="D52" s="638">
        <v>443</v>
      </c>
      <c r="E52" s="641">
        <v>403</v>
      </c>
      <c r="F52" s="638">
        <v>381</v>
      </c>
      <c r="G52" s="638">
        <v>556</v>
      </c>
      <c r="H52" s="638">
        <v>928</v>
      </c>
      <c r="I52" s="638">
        <v>690</v>
      </c>
      <c r="J52" s="638">
        <v>661</v>
      </c>
      <c r="K52" s="638">
        <v>717</v>
      </c>
      <c r="L52" s="638">
        <v>709</v>
      </c>
      <c r="M52" s="638">
        <v>801</v>
      </c>
      <c r="N52" s="554">
        <f t="shared" si="1"/>
        <v>7575</v>
      </c>
      <c r="O52" s="547"/>
    </row>
    <row r="53" spans="1:15" ht="17.25" customHeight="1">
      <c r="A53" s="1074" t="s">
        <v>421</v>
      </c>
      <c r="B53" s="554">
        <f t="shared" ref="B53:N53" si="2">SUM(B3:B52)</f>
        <v>10386</v>
      </c>
      <c r="C53" s="554">
        <f t="shared" si="2"/>
        <v>13799</v>
      </c>
      <c r="D53" s="554">
        <f t="shared" si="2"/>
        <v>12376</v>
      </c>
      <c r="E53" s="554">
        <f t="shared" si="2"/>
        <v>10530</v>
      </c>
      <c r="F53" s="554">
        <f t="shared" si="2"/>
        <v>11747</v>
      </c>
      <c r="G53" s="554">
        <f t="shared" si="2"/>
        <v>13829</v>
      </c>
      <c r="H53" s="554">
        <f t="shared" si="2"/>
        <v>16660</v>
      </c>
      <c r="I53" s="554">
        <f t="shared" si="2"/>
        <v>13369</v>
      </c>
      <c r="J53" s="554">
        <f t="shared" si="2"/>
        <v>11839</v>
      </c>
      <c r="K53" s="554">
        <f t="shared" si="2"/>
        <v>12565</v>
      </c>
      <c r="L53" s="554">
        <f t="shared" si="2"/>
        <v>11228</v>
      </c>
      <c r="M53" s="554">
        <f t="shared" si="2"/>
        <v>11824</v>
      </c>
      <c r="N53" s="554">
        <f t="shared" si="2"/>
        <v>150152</v>
      </c>
      <c r="O53" s="547"/>
    </row>
    <row r="54" spans="1:15" ht="18" customHeight="1">
      <c r="A54" s="553" t="s">
        <v>1056</v>
      </c>
      <c r="B54" s="552"/>
      <c r="C54" s="552"/>
      <c r="D54" s="552"/>
      <c r="E54" s="552"/>
      <c r="F54" s="552"/>
      <c r="G54" s="552"/>
      <c r="H54" s="552"/>
      <c r="I54" s="552"/>
      <c r="J54" s="552"/>
      <c r="K54" s="552"/>
      <c r="L54" s="552"/>
      <c r="M54" s="552"/>
      <c r="N54" s="551"/>
    </row>
    <row r="55" spans="1:15" ht="15" customHeight="1">
      <c r="A55" s="550" t="s">
        <v>1055</v>
      </c>
      <c r="B55" s="549"/>
      <c r="C55" s="549"/>
      <c r="D55" s="549"/>
      <c r="E55" s="549"/>
      <c r="F55" s="549"/>
      <c r="G55" s="549"/>
      <c r="H55" s="549"/>
      <c r="I55" s="549"/>
      <c r="J55" s="549"/>
      <c r="K55" s="549"/>
      <c r="L55" s="549"/>
      <c r="M55" s="549"/>
      <c r="N55" s="548"/>
    </row>
    <row r="57" spans="1:15">
      <c r="B57" s="547"/>
      <c r="C57" s="547"/>
      <c r="D57" s="547"/>
      <c r="E57" s="547"/>
      <c r="F57" s="547"/>
      <c r="G57" s="547"/>
      <c r="H57" s="547"/>
      <c r="I57" s="547"/>
      <c r="J57" s="547"/>
      <c r="K57" s="547"/>
      <c r="L57" s="547"/>
      <c r="M57" s="547"/>
      <c r="N57" s="547"/>
      <c r="O57" s="547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C00000"/>
  </sheetPr>
  <dimension ref="A1:AB64"/>
  <sheetViews>
    <sheetView topLeftCell="A10" workbookViewId="0">
      <selection activeCell="J7" sqref="J7:J8"/>
    </sheetView>
  </sheetViews>
  <sheetFormatPr defaultRowHeight="21"/>
  <cols>
    <col min="1" max="1" width="34.7109375" style="561" customWidth="1"/>
    <col min="2" max="2" width="7.42578125" style="560" customWidth="1"/>
    <col min="3" max="4" width="6" style="560" customWidth="1"/>
    <col min="5" max="13" width="6" style="559" customWidth="1"/>
    <col min="14" max="24" width="5.85546875" style="559" customWidth="1"/>
    <col min="25" max="27" width="7" style="559" customWidth="1"/>
    <col min="28" max="28" width="9.140625" style="558"/>
    <col min="29" max="16384" width="9.140625" style="527"/>
  </cols>
  <sheetData>
    <row r="1" spans="1:28" ht="25.5" customHeight="1">
      <c r="A1" s="1075" t="s">
        <v>1309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5"/>
      <c r="R1" s="1075"/>
      <c r="S1" s="1075"/>
      <c r="T1" s="1075"/>
      <c r="U1" s="1075"/>
      <c r="V1" s="1075"/>
      <c r="W1" s="1075"/>
      <c r="X1" s="1075"/>
      <c r="Y1" s="1075"/>
      <c r="Z1" s="1075"/>
      <c r="AA1" s="1075"/>
    </row>
    <row r="2" spans="1:28" s="580" customFormat="1" ht="132.75" customHeight="1">
      <c r="A2" s="1077" t="s">
        <v>1104</v>
      </c>
      <c r="B2" s="582" t="s">
        <v>1103</v>
      </c>
      <c r="C2" s="582" t="s">
        <v>1102</v>
      </c>
      <c r="D2" s="582" t="s">
        <v>1101</v>
      </c>
      <c r="E2" s="582" t="s">
        <v>1100</v>
      </c>
      <c r="F2" s="582" t="s">
        <v>1099</v>
      </c>
      <c r="G2" s="582" t="s">
        <v>1098</v>
      </c>
      <c r="H2" s="582" t="s">
        <v>1097</v>
      </c>
      <c r="I2" s="582" t="s">
        <v>1096</v>
      </c>
      <c r="J2" s="582" t="s">
        <v>1095</v>
      </c>
      <c r="K2" s="582" t="s">
        <v>1094</v>
      </c>
      <c r="L2" s="582" t="s">
        <v>1093</v>
      </c>
      <c r="M2" s="582" t="s">
        <v>1092</v>
      </c>
      <c r="N2" s="582" t="s">
        <v>1091</v>
      </c>
      <c r="O2" s="582" t="s">
        <v>1090</v>
      </c>
      <c r="P2" s="582" t="s">
        <v>1089</v>
      </c>
      <c r="Q2" s="582" t="s">
        <v>1088</v>
      </c>
      <c r="R2" s="582" t="s">
        <v>1087</v>
      </c>
      <c r="S2" s="582" t="s">
        <v>1086</v>
      </c>
      <c r="T2" s="582" t="s">
        <v>427</v>
      </c>
      <c r="U2" s="582" t="s">
        <v>1085</v>
      </c>
      <c r="V2" s="582" t="s">
        <v>1084</v>
      </c>
      <c r="W2" s="582" t="s">
        <v>1083</v>
      </c>
      <c r="X2" s="582" t="s">
        <v>1082</v>
      </c>
      <c r="Y2" s="1076" t="s">
        <v>421</v>
      </c>
      <c r="Z2" s="1079" t="s">
        <v>1081</v>
      </c>
      <c r="AA2" s="1080" t="s">
        <v>1080</v>
      </c>
      <c r="AB2" s="581"/>
    </row>
    <row r="3" spans="1:28" s="573" customFormat="1" ht="17.25">
      <c r="A3" s="579" t="s">
        <v>1079</v>
      </c>
      <c r="B3" s="644">
        <v>103</v>
      </c>
      <c r="C3" s="644">
        <v>12</v>
      </c>
      <c r="D3" s="644">
        <v>1352</v>
      </c>
      <c r="E3" s="644">
        <v>39</v>
      </c>
      <c r="F3" s="644" t="s">
        <v>428</v>
      </c>
      <c r="G3" s="644">
        <v>159</v>
      </c>
      <c r="H3" s="644">
        <v>435</v>
      </c>
      <c r="I3" s="644">
        <v>51</v>
      </c>
      <c r="J3" s="644">
        <v>97</v>
      </c>
      <c r="K3" s="644">
        <v>12</v>
      </c>
      <c r="L3" s="644">
        <v>2</v>
      </c>
      <c r="M3" s="644">
        <v>28</v>
      </c>
      <c r="N3" s="644">
        <v>4</v>
      </c>
      <c r="O3" s="644">
        <v>216</v>
      </c>
      <c r="P3" s="644">
        <v>2</v>
      </c>
      <c r="Q3" s="644" t="s">
        <v>428</v>
      </c>
      <c r="R3" s="644">
        <v>1</v>
      </c>
      <c r="S3" s="644" t="s">
        <v>428</v>
      </c>
      <c r="T3" s="644">
        <v>1</v>
      </c>
      <c r="U3" s="644">
        <v>1</v>
      </c>
      <c r="V3" s="644">
        <v>4</v>
      </c>
      <c r="W3" s="644" t="s">
        <v>428</v>
      </c>
      <c r="X3" s="644" t="s">
        <v>428</v>
      </c>
      <c r="Y3" s="578">
        <f t="shared" ref="Y3:Y20" si="0">SUM(B3:X3)</f>
        <v>2519</v>
      </c>
      <c r="Z3" s="643">
        <v>2431</v>
      </c>
      <c r="AA3" s="643">
        <v>88</v>
      </c>
      <c r="AB3" s="574"/>
    </row>
    <row r="4" spans="1:28" s="573" customFormat="1" ht="17.25">
      <c r="A4" s="577" t="s">
        <v>1078</v>
      </c>
      <c r="B4" s="643">
        <v>12</v>
      </c>
      <c r="C4" s="643">
        <v>13</v>
      </c>
      <c r="D4" s="643">
        <v>4</v>
      </c>
      <c r="E4" s="643">
        <v>1</v>
      </c>
      <c r="F4" s="643" t="s">
        <v>428</v>
      </c>
      <c r="G4" s="643">
        <v>5</v>
      </c>
      <c r="H4" s="643">
        <v>191</v>
      </c>
      <c r="I4" s="643">
        <v>254</v>
      </c>
      <c r="J4" s="643">
        <v>1455</v>
      </c>
      <c r="K4" s="643">
        <v>2</v>
      </c>
      <c r="L4" s="643" t="s">
        <v>428</v>
      </c>
      <c r="M4" s="643">
        <v>5</v>
      </c>
      <c r="N4" s="643">
        <v>1</v>
      </c>
      <c r="O4" s="643">
        <v>10</v>
      </c>
      <c r="P4" s="643">
        <v>5</v>
      </c>
      <c r="Q4" s="643" t="s">
        <v>428</v>
      </c>
      <c r="R4" s="643">
        <v>310</v>
      </c>
      <c r="S4" s="643" t="s">
        <v>428</v>
      </c>
      <c r="T4" s="643" t="s">
        <v>428</v>
      </c>
      <c r="U4" s="643" t="s">
        <v>428</v>
      </c>
      <c r="V4" s="643" t="s">
        <v>428</v>
      </c>
      <c r="W4" s="643" t="s">
        <v>428</v>
      </c>
      <c r="X4" s="643" t="s">
        <v>428</v>
      </c>
      <c r="Y4" s="575">
        <f t="shared" si="0"/>
        <v>2268</v>
      </c>
      <c r="Z4" s="643">
        <v>2248</v>
      </c>
      <c r="AA4" s="643">
        <v>20</v>
      </c>
      <c r="AB4" s="574"/>
    </row>
    <row r="5" spans="1:28" s="573" customFormat="1" ht="17.25">
      <c r="A5" s="577" t="s">
        <v>1077</v>
      </c>
      <c r="B5" s="643">
        <v>861</v>
      </c>
      <c r="C5" s="643" t="s">
        <v>428</v>
      </c>
      <c r="D5" s="643" t="s">
        <v>428</v>
      </c>
      <c r="E5" s="643" t="s">
        <v>428</v>
      </c>
      <c r="F5" s="643" t="s">
        <v>428</v>
      </c>
      <c r="G5" s="643" t="s">
        <v>428</v>
      </c>
      <c r="H5" s="643" t="s">
        <v>428</v>
      </c>
      <c r="I5" s="643">
        <v>23</v>
      </c>
      <c r="J5" s="643" t="s">
        <v>428</v>
      </c>
      <c r="K5" s="643" t="s">
        <v>428</v>
      </c>
      <c r="L5" s="643" t="s">
        <v>428</v>
      </c>
      <c r="M5" s="643" t="s">
        <v>428</v>
      </c>
      <c r="N5" s="643">
        <v>1</v>
      </c>
      <c r="O5" s="643" t="s">
        <v>428</v>
      </c>
      <c r="P5" s="643">
        <v>23</v>
      </c>
      <c r="Q5" s="643" t="s">
        <v>428</v>
      </c>
      <c r="R5" s="643" t="s">
        <v>428</v>
      </c>
      <c r="S5" s="643">
        <v>1</v>
      </c>
      <c r="T5" s="643" t="s">
        <v>428</v>
      </c>
      <c r="U5" s="643" t="s">
        <v>428</v>
      </c>
      <c r="V5" s="643">
        <v>1</v>
      </c>
      <c r="W5" s="643" t="s">
        <v>428</v>
      </c>
      <c r="X5" s="643" t="s">
        <v>428</v>
      </c>
      <c r="Y5" s="575">
        <f t="shared" si="0"/>
        <v>910</v>
      </c>
      <c r="Z5" s="643">
        <v>872</v>
      </c>
      <c r="AA5" s="643">
        <v>38</v>
      </c>
      <c r="AB5" s="574"/>
    </row>
    <row r="6" spans="1:28" s="573" customFormat="1" ht="17.25">
      <c r="A6" s="577" t="s">
        <v>1076</v>
      </c>
      <c r="B6" s="643">
        <v>20</v>
      </c>
      <c r="C6" s="643">
        <v>5</v>
      </c>
      <c r="D6" s="643">
        <v>26</v>
      </c>
      <c r="E6" s="643">
        <v>269</v>
      </c>
      <c r="F6" s="643">
        <v>11</v>
      </c>
      <c r="G6" s="643">
        <v>2</v>
      </c>
      <c r="H6" s="643">
        <v>36</v>
      </c>
      <c r="I6" s="643">
        <v>52</v>
      </c>
      <c r="J6" s="643">
        <v>11</v>
      </c>
      <c r="K6" s="643">
        <v>58</v>
      </c>
      <c r="L6" s="643" t="s">
        <v>428</v>
      </c>
      <c r="M6" s="643">
        <v>6</v>
      </c>
      <c r="N6" s="643">
        <v>299</v>
      </c>
      <c r="O6" s="643">
        <v>13</v>
      </c>
      <c r="P6" s="643">
        <v>9</v>
      </c>
      <c r="Q6" s="643" t="s">
        <v>428</v>
      </c>
      <c r="R6" s="643" t="s">
        <v>428</v>
      </c>
      <c r="S6" s="643" t="s">
        <v>428</v>
      </c>
      <c r="T6" s="643" t="s">
        <v>428</v>
      </c>
      <c r="U6" s="643" t="s">
        <v>428</v>
      </c>
      <c r="V6" s="643" t="s">
        <v>428</v>
      </c>
      <c r="W6" s="643" t="s">
        <v>428</v>
      </c>
      <c r="X6" s="643" t="s">
        <v>428</v>
      </c>
      <c r="Y6" s="575">
        <f t="shared" si="0"/>
        <v>817</v>
      </c>
      <c r="Z6" s="643">
        <v>759</v>
      </c>
      <c r="AA6" s="643">
        <v>58</v>
      </c>
      <c r="AB6" s="574"/>
    </row>
    <row r="7" spans="1:28" s="573" customFormat="1" ht="17.25">
      <c r="A7" s="577" t="s">
        <v>1075</v>
      </c>
      <c r="B7" s="643">
        <v>48</v>
      </c>
      <c r="C7" s="643">
        <v>6</v>
      </c>
      <c r="D7" s="643" t="s">
        <v>428</v>
      </c>
      <c r="E7" s="643" t="s">
        <v>428</v>
      </c>
      <c r="F7" s="643">
        <v>27</v>
      </c>
      <c r="G7" s="643">
        <v>1</v>
      </c>
      <c r="H7" s="643">
        <v>10</v>
      </c>
      <c r="I7" s="643">
        <v>52</v>
      </c>
      <c r="J7" s="643">
        <v>1</v>
      </c>
      <c r="K7" s="643">
        <v>1</v>
      </c>
      <c r="L7" s="643">
        <v>74</v>
      </c>
      <c r="M7" s="643" t="s">
        <v>428</v>
      </c>
      <c r="N7" s="643">
        <v>22</v>
      </c>
      <c r="O7" s="643" t="s">
        <v>428</v>
      </c>
      <c r="P7" s="643">
        <v>6</v>
      </c>
      <c r="Q7" s="643" t="s">
        <v>428</v>
      </c>
      <c r="R7" s="643" t="s">
        <v>428</v>
      </c>
      <c r="S7" s="643">
        <v>1</v>
      </c>
      <c r="T7" s="643" t="s">
        <v>428</v>
      </c>
      <c r="U7" s="643" t="s">
        <v>428</v>
      </c>
      <c r="V7" s="643">
        <v>1</v>
      </c>
      <c r="W7" s="643" t="s">
        <v>428</v>
      </c>
      <c r="X7" s="643" t="s">
        <v>428</v>
      </c>
      <c r="Y7" s="575">
        <f t="shared" si="0"/>
        <v>250</v>
      </c>
      <c r="Z7" s="643">
        <v>250</v>
      </c>
      <c r="AA7" s="643" t="s">
        <v>428</v>
      </c>
      <c r="AB7" s="574"/>
    </row>
    <row r="8" spans="1:28" s="573" customFormat="1" ht="17.25">
      <c r="A8" s="577" t="s">
        <v>401</v>
      </c>
      <c r="B8" s="643">
        <v>5</v>
      </c>
      <c r="C8" s="643" t="s">
        <v>428</v>
      </c>
      <c r="D8" s="643">
        <v>1</v>
      </c>
      <c r="E8" s="643" t="s">
        <v>428</v>
      </c>
      <c r="F8" s="643" t="s">
        <v>428</v>
      </c>
      <c r="G8" s="643" t="s">
        <v>428</v>
      </c>
      <c r="H8" s="643">
        <v>3</v>
      </c>
      <c r="I8" s="643">
        <v>54</v>
      </c>
      <c r="J8" s="643" t="s">
        <v>428</v>
      </c>
      <c r="K8" s="643" t="s">
        <v>428</v>
      </c>
      <c r="L8" s="643">
        <v>5</v>
      </c>
      <c r="M8" s="643">
        <v>4</v>
      </c>
      <c r="N8" s="643" t="s">
        <v>428</v>
      </c>
      <c r="O8" s="643" t="s">
        <v>428</v>
      </c>
      <c r="P8" s="643">
        <v>13</v>
      </c>
      <c r="Q8" s="643" t="s">
        <v>428</v>
      </c>
      <c r="R8" s="643" t="s">
        <v>428</v>
      </c>
      <c r="S8" s="643" t="s">
        <v>428</v>
      </c>
      <c r="T8" s="643" t="s">
        <v>428</v>
      </c>
      <c r="U8" s="643" t="s">
        <v>428</v>
      </c>
      <c r="V8" s="643">
        <v>2</v>
      </c>
      <c r="W8" s="643" t="s">
        <v>428</v>
      </c>
      <c r="X8" s="643" t="s">
        <v>428</v>
      </c>
      <c r="Y8" s="575">
        <f t="shared" si="0"/>
        <v>87</v>
      </c>
      <c r="Z8" s="643">
        <v>87</v>
      </c>
      <c r="AA8" s="643" t="s">
        <v>428</v>
      </c>
      <c r="AB8" s="574"/>
    </row>
    <row r="9" spans="1:28" s="573" customFormat="1" ht="17.25">
      <c r="A9" s="577" t="s">
        <v>1071</v>
      </c>
      <c r="B9" s="643">
        <v>3</v>
      </c>
      <c r="C9" s="643">
        <v>3</v>
      </c>
      <c r="D9" s="643" t="s">
        <v>428</v>
      </c>
      <c r="E9" s="643" t="s">
        <v>428</v>
      </c>
      <c r="F9" s="643" t="s">
        <v>428</v>
      </c>
      <c r="G9" s="643" t="s">
        <v>428</v>
      </c>
      <c r="H9" s="643" t="s">
        <v>428</v>
      </c>
      <c r="I9" s="643">
        <v>56</v>
      </c>
      <c r="J9" s="643" t="s">
        <v>428</v>
      </c>
      <c r="K9" s="643">
        <v>6</v>
      </c>
      <c r="L9" s="643" t="s">
        <v>428</v>
      </c>
      <c r="M9" s="643" t="s">
        <v>428</v>
      </c>
      <c r="N9" s="643" t="s">
        <v>428</v>
      </c>
      <c r="O9" s="643" t="s">
        <v>428</v>
      </c>
      <c r="P9" s="643">
        <v>3</v>
      </c>
      <c r="Q9" s="643" t="s">
        <v>428</v>
      </c>
      <c r="R9" s="643" t="s">
        <v>428</v>
      </c>
      <c r="S9" s="643" t="s">
        <v>428</v>
      </c>
      <c r="T9" s="643">
        <v>7</v>
      </c>
      <c r="U9" s="643" t="s">
        <v>428</v>
      </c>
      <c r="V9" s="643" t="s">
        <v>428</v>
      </c>
      <c r="W9" s="643" t="s">
        <v>428</v>
      </c>
      <c r="X9" s="643" t="s">
        <v>428</v>
      </c>
      <c r="Y9" s="575">
        <f t="shared" si="0"/>
        <v>78</v>
      </c>
      <c r="Z9" s="643">
        <v>78</v>
      </c>
      <c r="AA9" s="643" t="s">
        <v>428</v>
      </c>
      <c r="AB9" s="574"/>
    </row>
    <row r="10" spans="1:28" s="573" customFormat="1" ht="17.25">
      <c r="A10" s="577" t="s">
        <v>1073</v>
      </c>
      <c r="B10" s="643" t="s">
        <v>428</v>
      </c>
      <c r="C10" s="643" t="s">
        <v>428</v>
      </c>
      <c r="D10" s="643" t="s">
        <v>428</v>
      </c>
      <c r="E10" s="643" t="s">
        <v>428</v>
      </c>
      <c r="F10" s="643">
        <v>1</v>
      </c>
      <c r="G10" s="643" t="s">
        <v>428</v>
      </c>
      <c r="H10" s="643" t="s">
        <v>428</v>
      </c>
      <c r="I10" s="643">
        <v>45</v>
      </c>
      <c r="J10" s="643" t="s">
        <v>428</v>
      </c>
      <c r="K10" s="643" t="s">
        <v>428</v>
      </c>
      <c r="L10" s="643" t="s">
        <v>428</v>
      </c>
      <c r="M10" s="643" t="s">
        <v>428</v>
      </c>
      <c r="N10" s="643" t="s">
        <v>428</v>
      </c>
      <c r="O10" s="643" t="s">
        <v>428</v>
      </c>
      <c r="P10" s="643">
        <v>26</v>
      </c>
      <c r="Q10" s="643" t="s">
        <v>428</v>
      </c>
      <c r="R10" s="643" t="s">
        <v>428</v>
      </c>
      <c r="S10" s="643" t="s">
        <v>428</v>
      </c>
      <c r="T10" s="643" t="s">
        <v>428</v>
      </c>
      <c r="U10" s="643" t="s">
        <v>428</v>
      </c>
      <c r="V10" s="643" t="s">
        <v>428</v>
      </c>
      <c r="W10" s="643" t="s">
        <v>428</v>
      </c>
      <c r="X10" s="643" t="s">
        <v>428</v>
      </c>
      <c r="Y10" s="575">
        <f t="shared" si="0"/>
        <v>72</v>
      </c>
      <c r="Z10" s="643">
        <v>72</v>
      </c>
      <c r="AA10" s="643" t="s">
        <v>428</v>
      </c>
      <c r="AB10" s="574"/>
    </row>
    <row r="11" spans="1:28" s="573" customFormat="1" ht="17.25">
      <c r="A11" s="577" t="s">
        <v>1072</v>
      </c>
      <c r="B11" s="643">
        <v>3</v>
      </c>
      <c r="C11" s="643">
        <v>2</v>
      </c>
      <c r="D11" s="643" t="s">
        <v>428</v>
      </c>
      <c r="E11" s="643">
        <v>1</v>
      </c>
      <c r="F11" s="643" t="s">
        <v>428</v>
      </c>
      <c r="G11" s="643" t="s">
        <v>428</v>
      </c>
      <c r="H11" s="643">
        <v>1</v>
      </c>
      <c r="I11" s="643">
        <v>54</v>
      </c>
      <c r="J11" s="643" t="s">
        <v>428</v>
      </c>
      <c r="K11" s="643" t="s">
        <v>428</v>
      </c>
      <c r="L11" s="643" t="s">
        <v>428</v>
      </c>
      <c r="M11" s="643" t="s">
        <v>428</v>
      </c>
      <c r="N11" s="643" t="s">
        <v>428</v>
      </c>
      <c r="O11" s="643" t="s">
        <v>428</v>
      </c>
      <c r="P11" s="643">
        <v>10</v>
      </c>
      <c r="Q11" s="643" t="s">
        <v>428</v>
      </c>
      <c r="R11" s="643" t="s">
        <v>428</v>
      </c>
      <c r="S11" s="643" t="s">
        <v>428</v>
      </c>
      <c r="T11" s="643" t="s">
        <v>428</v>
      </c>
      <c r="U11" s="643" t="s">
        <v>428</v>
      </c>
      <c r="V11" s="643">
        <v>1</v>
      </c>
      <c r="W11" s="643" t="s">
        <v>428</v>
      </c>
      <c r="X11" s="643" t="s">
        <v>428</v>
      </c>
      <c r="Y11" s="575">
        <f t="shared" si="0"/>
        <v>72</v>
      </c>
      <c r="Z11" s="643">
        <v>64</v>
      </c>
      <c r="AA11" s="643">
        <v>8</v>
      </c>
      <c r="AB11" s="574"/>
    </row>
    <row r="12" spans="1:28" s="573" customFormat="1" ht="17.25">
      <c r="A12" s="577" t="s">
        <v>1074</v>
      </c>
      <c r="B12" s="643">
        <v>12</v>
      </c>
      <c r="C12" s="643">
        <v>1</v>
      </c>
      <c r="D12" s="643">
        <v>1</v>
      </c>
      <c r="E12" s="643" t="s">
        <v>428</v>
      </c>
      <c r="F12" s="643">
        <v>3</v>
      </c>
      <c r="G12" s="643" t="s">
        <v>428</v>
      </c>
      <c r="H12" s="643">
        <v>2</v>
      </c>
      <c r="I12" s="643">
        <v>42</v>
      </c>
      <c r="J12" s="643" t="s">
        <v>428</v>
      </c>
      <c r="K12" s="643" t="s">
        <v>428</v>
      </c>
      <c r="L12" s="643" t="s">
        <v>428</v>
      </c>
      <c r="M12" s="643" t="s">
        <v>428</v>
      </c>
      <c r="N12" s="643" t="s">
        <v>428</v>
      </c>
      <c r="O12" s="643" t="s">
        <v>428</v>
      </c>
      <c r="P12" s="643">
        <v>5</v>
      </c>
      <c r="Q12" s="643" t="s">
        <v>428</v>
      </c>
      <c r="R12" s="643" t="s">
        <v>428</v>
      </c>
      <c r="S12" s="643" t="s">
        <v>428</v>
      </c>
      <c r="T12" s="643">
        <v>4</v>
      </c>
      <c r="U12" s="643" t="s">
        <v>428</v>
      </c>
      <c r="V12" s="643" t="s">
        <v>428</v>
      </c>
      <c r="W12" s="643" t="s">
        <v>428</v>
      </c>
      <c r="X12" s="643" t="s">
        <v>428</v>
      </c>
      <c r="Y12" s="575">
        <f t="shared" si="0"/>
        <v>70</v>
      </c>
      <c r="Z12" s="643">
        <v>69</v>
      </c>
      <c r="AA12" s="643">
        <v>1</v>
      </c>
      <c r="AB12" s="574"/>
    </row>
    <row r="13" spans="1:28" s="573" customFormat="1" ht="17.25">
      <c r="A13" s="577" t="s">
        <v>1065</v>
      </c>
      <c r="B13" s="643" t="s">
        <v>428</v>
      </c>
      <c r="C13" s="643" t="s">
        <v>428</v>
      </c>
      <c r="D13" s="643" t="s">
        <v>428</v>
      </c>
      <c r="E13" s="643" t="s">
        <v>428</v>
      </c>
      <c r="F13" s="643" t="s">
        <v>428</v>
      </c>
      <c r="G13" s="643" t="s">
        <v>428</v>
      </c>
      <c r="H13" s="643" t="s">
        <v>428</v>
      </c>
      <c r="I13" s="643">
        <v>29</v>
      </c>
      <c r="J13" s="643" t="s">
        <v>428</v>
      </c>
      <c r="K13" s="643" t="s">
        <v>428</v>
      </c>
      <c r="L13" s="643" t="s">
        <v>428</v>
      </c>
      <c r="M13" s="643" t="s">
        <v>428</v>
      </c>
      <c r="N13" s="643" t="s">
        <v>428</v>
      </c>
      <c r="O13" s="643" t="s">
        <v>428</v>
      </c>
      <c r="P13" s="643">
        <v>1</v>
      </c>
      <c r="Q13" s="643" t="s">
        <v>428</v>
      </c>
      <c r="R13" s="643" t="s">
        <v>428</v>
      </c>
      <c r="S13" s="643" t="s">
        <v>428</v>
      </c>
      <c r="T13" s="643" t="s">
        <v>428</v>
      </c>
      <c r="U13" s="643" t="s">
        <v>428</v>
      </c>
      <c r="V13" s="643" t="s">
        <v>428</v>
      </c>
      <c r="W13" s="643" t="s">
        <v>428</v>
      </c>
      <c r="X13" s="643" t="s">
        <v>428</v>
      </c>
      <c r="Y13" s="575">
        <f t="shared" si="0"/>
        <v>30</v>
      </c>
      <c r="Z13" s="643">
        <v>30</v>
      </c>
      <c r="AA13" s="643" t="s">
        <v>428</v>
      </c>
      <c r="AB13" s="574"/>
    </row>
    <row r="14" spans="1:28" s="573" customFormat="1" ht="17.25">
      <c r="A14" s="577" t="s">
        <v>1069</v>
      </c>
      <c r="B14" s="643" t="s">
        <v>428</v>
      </c>
      <c r="C14" s="643" t="s">
        <v>428</v>
      </c>
      <c r="D14" s="643" t="s">
        <v>428</v>
      </c>
      <c r="E14" s="643" t="s">
        <v>428</v>
      </c>
      <c r="F14" s="643" t="s">
        <v>428</v>
      </c>
      <c r="G14" s="643" t="s">
        <v>428</v>
      </c>
      <c r="H14" s="643" t="s">
        <v>428</v>
      </c>
      <c r="I14" s="643">
        <v>15</v>
      </c>
      <c r="J14" s="643" t="s">
        <v>428</v>
      </c>
      <c r="K14" s="643" t="s">
        <v>428</v>
      </c>
      <c r="L14" s="643" t="s">
        <v>428</v>
      </c>
      <c r="M14" s="643" t="s">
        <v>428</v>
      </c>
      <c r="N14" s="643" t="s">
        <v>428</v>
      </c>
      <c r="O14" s="643" t="s">
        <v>428</v>
      </c>
      <c r="P14" s="643">
        <v>2</v>
      </c>
      <c r="Q14" s="643" t="s">
        <v>428</v>
      </c>
      <c r="R14" s="643" t="s">
        <v>428</v>
      </c>
      <c r="S14" s="643" t="s">
        <v>428</v>
      </c>
      <c r="T14" s="643" t="s">
        <v>428</v>
      </c>
      <c r="U14" s="643" t="s">
        <v>428</v>
      </c>
      <c r="V14" s="643" t="s">
        <v>428</v>
      </c>
      <c r="W14" s="643" t="s">
        <v>428</v>
      </c>
      <c r="X14" s="643" t="s">
        <v>428</v>
      </c>
      <c r="Y14" s="575">
        <f t="shared" si="0"/>
        <v>17</v>
      </c>
      <c r="Z14" s="643">
        <v>16</v>
      </c>
      <c r="AA14" s="643">
        <v>1</v>
      </c>
      <c r="AB14" s="574"/>
    </row>
    <row r="15" spans="1:28" s="573" customFormat="1" ht="17.25">
      <c r="A15" s="577" t="s">
        <v>1067</v>
      </c>
      <c r="B15" s="643">
        <v>2</v>
      </c>
      <c r="C15" s="643" t="s">
        <v>428</v>
      </c>
      <c r="D15" s="643" t="s">
        <v>428</v>
      </c>
      <c r="E15" s="643" t="s">
        <v>428</v>
      </c>
      <c r="F15" s="643" t="s">
        <v>428</v>
      </c>
      <c r="G15" s="643" t="s">
        <v>428</v>
      </c>
      <c r="H15" s="643" t="s">
        <v>428</v>
      </c>
      <c r="I15" s="643">
        <v>8</v>
      </c>
      <c r="J15" s="643" t="s">
        <v>428</v>
      </c>
      <c r="K15" s="643">
        <v>1</v>
      </c>
      <c r="L15" s="643" t="s">
        <v>428</v>
      </c>
      <c r="M15" s="643" t="s">
        <v>428</v>
      </c>
      <c r="N15" s="643" t="s">
        <v>428</v>
      </c>
      <c r="O15" s="643" t="s">
        <v>428</v>
      </c>
      <c r="P15" s="643">
        <v>3</v>
      </c>
      <c r="Q15" s="643" t="s">
        <v>428</v>
      </c>
      <c r="R15" s="643" t="s">
        <v>428</v>
      </c>
      <c r="S15" s="643" t="s">
        <v>428</v>
      </c>
      <c r="T15" s="643" t="s">
        <v>428</v>
      </c>
      <c r="U15" s="643" t="s">
        <v>428</v>
      </c>
      <c r="V15" s="643" t="s">
        <v>428</v>
      </c>
      <c r="W15" s="643" t="s">
        <v>428</v>
      </c>
      <c r="X15" s="643" t="s">
        <v>428</v>
      </c>
      <c r="Y15" s="575">
        <f t="shared" si="0"/>
        <v>14</v>
      </c>
      <c r="Z15" s="643">
        <v>11</v>
      </c>
      <c r="AA15" s="643">
        <v>3</v>
      </c>
      <c r="AB15" s="574"/>
    </row>
    <row r="16" spans="1:28" s="573" customFormat="1" ht="17.25">
      <c r="A16" s="577" t="s">
        <v>1070</v>
      </c>
      <c r="B16" s="643">
        <v>2</v>
      </c>
      <c r="C16" s="643">
        <v>3</v>
      </c>
      <c r="D16" s="643" t="s">
        <v>428</v>
      </c>
      <c r="E16" s="643" t="s">
        <v>428</v>
      </c>
      <c r="F16" s="643" t="s">
        <v>428</v>
      </c>
      <c r="G16" s="643" t="s">
        <v>428</v>
      </c>
      <c r="H16" s="643" t="s">
        <v>428</v>
      </c>
      <c r="I16" s="643">
        <v>5</v>
      </c>
      <c r="J16" s="643" t="s">
        <v>428</v>
      </c>
      <c r="K16" s="643" t="s">
        <v>428</v>
      </c>
      <c r="L16" s="643" t="s">
        <v>428</v>
      </c>
      <c r="M16" s="643">
        <v>1</v>
      </c>
      <c r="N16" s="643" t="s">
        <v>428</v>
      </c>
      <c r="O16" s="643" t="s">
        <v>428</v>
      </c>
      <c r="P16" s="643">
        <v>2</v>
      </c>
      <c r="Q16" s="643" t="s">
        <v>428</v>
      </c>
      <c r="R16" s="643" t="s">
        <v>428</v>
      </c>
      <c r="S16" s="643" t="s">
        <v>428</v>
      </c>
      <c r="T16" s="643" t="s">
        <v>428</v>
      </c>
      <c r="U16" s="643" t="s">
        <v>428</v>
      </c>
      <c r="V16" s="643" t="s">
        <v>428</v>
      </c>
      <c r="W16" s="643" t="s">
        <v>428</v>
      </c>
      <c r="X16" s="643" t="s">
        <v>428</v>
      </c>
      <c r="Y16" s="575">
        <f t="shared" si="0"/>
        <v>13</v>
      </c>
      <c r="Z16" s="643">
        <v>6</v>
      </c>
      <c r="AA16" s="643">
        <v>7</v>
      </c>
      <c r="AB16" s="574"/>
    </row>
    <row r="17" spans="1:28" s="573" customFormat="1" ht="17.25">
      <c r="A17" s="577" t="s">
        <v>1064</v>
      </c>
      <c r="B17" s="643" t="s">
        <v>428</v>
      </c>
      <c r="C17" s="643" t="s">
        <v>428</v>
      </c>
      <c r="D17" s="643">
        <v>1</v>
      </c>
      <c r="E17" s="643" t="s">
        <v>428</v>
      </c>
      <c r="F17" s="643" t="s">
        <v>428</v>
      </c>
      <c r="G17" s="643" t="s">
        <v>428</v>
      </c>
      <c r="H17" s="643" t="s">
        <v>428</v>
      </c>
      <c r="I17" s="643">
        <v>11</v>
      </c>
      <c r="J17" s="643" t="s">
        <v>428</v>
      </c>
      <c r="K17" s="643" t="s">
        <v>428</v>
      </c>
      <c r="L17" s="643" t="s">
        <v>428</v>
      </c>
      <c r="M17" s="643" t="s">
        <v>428</v>
      </c>
      <c r="N17" s="643" t="s">
        <v>428</v>
      </c>
      <c r="O17" s="643" t="s">
        <v>428</v>
      </c>
      <c r="P17" s="643" t="s">
        <v>428</v>
      </c>
      <c r="Q17" s="643" t="s">
        <v>428</v>
      </c>
      <c r="R17" s="643" t="s">
        <v>428</v>
      </c>
      <c r="S17" s="643" t="s">
        <v>428</v>
      </c>
      <c r="T17" s="643" t="s">
        <v>428</v>
      </c>
      <c r="U17" s="643" t="s">
        <v>428</v>
      </c>
      <c r="V17" s="643" t="s">
        <v>428</v>
      </c>
      <c r="W17" s="643" t="s">
        <v>428</v>
      </c>
      <c r="X17" s="643" t="s">
        <v>428</v>
      </c>
      <c r="Y17" s="575">
        <f t="shared" si="0"/>
        <v>12</v>
      </c>
      <c r="Z17" s="643">
        <v>12</v>
      </c>
      <c r="AA17" s="643" t="s">
        <v>428</v>
      </c>
      <c r="AB17" s="574"/>
    </row>
    <row r="18" spans="1:28" s="573" customFormat="1" ht="17.25">
      <c r="A18" s="577" t="s">
        <v>1068</v>
      </c>
      <c r="B18" s="643" t="s">
        <v>428</v>
      </c>
      <c r="C18" s="643" t="s">
        <v>428</v>
      </c>
      <c r="D18" s="643" t="s">
        <v>428</v>
      </c>
      <c r="E18" s="643" t="s">
        <v>428</v>
      </c>
      <c r="F18" s="643" t="s">
        <v>428</v>
      </c>
      <c r="G18" s="643" t="s">
        <v>428</v>
      </c>
      <c r="H18" s="643" t="s">
        <v>428</v>
      </c>
      <c r="I18" s="643">
        <v>11</v>
      </c>
      <c r="J18" s="643" t="s">
        <v>428</v>
      </c>
      <c r="K18" s="643" t="s">
        <v>428</v>
      </c>
      <c r="L18" s="643" t="s">
        <v>428</v>
      </c>
      <c r="M18" s="643" t="s">
        <v>428</v>
      </c>
      <c r="N18" s="643" t="s">
        <v>428</v>
      </c>
      <c r="O18" s="643" t="s">
        <v>428</v>
      </c>
      <c r="P18" s="643" t="s">
        <v>428</v>
      </c>
      <c r="Q18" s="643" t="s">
        <v>428</v>
      </c>
      <c r="R18" s="643" t="s">
        <v>428</v>
      </c>
      <c r="S18" s="643" t="s">
        <v>428</v>
      </c>
      <c r="T18" s="643" t="s">
        <v>428</v>
      </c>
      <c r="U18" s="643" t="s">
        <v>428</v>
      </c>
      <c r="V18" s="643" t="s">
        <v>428</v>
      </c>
      <c r="W18" s="643" t="s">
        <v>428</v>
      </c>
      <c r="X18" s="643" t="s">
        <v>428</v>
      </c>
      <c r="Y18" s="575">
        <f t="shared" si="0"/>
        <v>11</v>
      </c>
      <c r="Z18" s="643">
        <v>11</v>
      </c>
      <c r="AA18" s="643" t="s">
        <v>428</v>
      </c>
      <c r="AB18" s="574"/>
    </row>
    <row r="19" spans="1:28" s="573" customFormat="1" ht="17.25">
      <c r="A19" s="577" t="s">
        <v>1066</v>
      </c>
      <c r="B19" s="643" t="s">
        <v>428</v>
      </c>
      <c r="C19" s="643">
        <v>1</v>
      </c>
      <c r="D19" s="643" t="s">
        <v>428</v>
      </c>
      <c r="E19" s="643" t="s">
        <v>428</v>
      </c>
      <c r="F19" s="643" t="s">
        <v>428</v>
      </c>
      <c r="G19" s="643" t="s">
        <v>428</v>
      </c>
      <c r="H19" s="643" t="s">
        <v>428</v>
      </c>
      <c r="I19" s="643">
        <v>1</v>
      </c>
      <c r="J19" s="643" t="s">
        <v>428</v>
      </c>
      <c r="K19" s="643" t="s">
        <v>428</v>
      </c>
      <c r="L19" s="643" t="s">
        <v>428</v>
      </c>
      <c r="M19" s="643" t="s">
        <v>428</v>
      </c>
      <c r="N19" s="643" t="s">
        <v>428</v>
      </c>
      <c r="O19" s="643" t="s">
        <v>428</v>
      </c>
      <c r="P19" s="643" t="s">
        <v>428</v>
      </c>
      <c r="Q19" s="643" t="s">
        <v>428</v>
      </c>
      <c r="R19" s="643" t="s">
        <v>428</v>
      </c>
      <c r="S19" s="643" t="s">
        <v>428</v>
      </c>
      <c r="T19" s="643" t="s">
        <v>428</v>
      </c>
      <c r="U19" s="643" t="s">
        <v>428</v>
      </c>
      <c r="V19" s="643" t="s">
        <v>428</v>
      </c>
      <c r="W19" s="643" t="s">
        <v>428</v>
      </c>
      <c r="X19" s="643" t="s">
        <v>428</v>
      </c>
      <c r="Y19" s="575">
        <f t="shared" si="0"/>
        <v>2</v>
      </c>
      <c r="Z19" s="643">
        <v>2</v>
      </c>
      <c r="AA19" s="643" t="s">
        <v>428</v>
      </c>
      <c r="AB19" s="574"/>
    </row>
    <row r="20" spans="1:28" s="573" customFormat="1" ht="17.25">
      <c r="A20" s="577" t="s">
        <v>1063</v>
      </c>
      <c r="B20" s="643" t="s">
        <v>428</v>
      </c>
      <c r="C20" s="643" t="s">
        <v>428</v>
      </c>
      <c r="D20" s="643" t="s">
        <v>428</v>
      </c>
      <c r="E20" s="643" t="s">
        <v>428</v>
      </c>
      <c r="F20" s="643" t="s">
        <v>428</v>
      </c>
      <c r="G20" s="643" t="s">
        <v>428</v>
      </c>
      <c r="H20" s="643" t="s">
        <v>428</v>
      </c>
      <c r="I20" s="643">
        <v>1</v>
      </c>
      <c r="J20" s="643" t="s">
        <v>428</v>
      </c>
      <c r="K20" s="643" t="s">
        <v>428</v>
      </c>
      <c r="L20" s="643" t="s">
        <v>428</v>
      </c>
      <c r="M20" s="643" t="s">
        <v>428</v>
      </c>
      <c r="N20" s="643" t="s">
        <v>428</v>
      </c>
      <c r="O20" s="643" t="s">
        <v>428</v>
      </c>
      <c r="P20" s="643" t="s">
        <v>428</v>
      </c>
      <c r="Q20" s="643" t="s">
        <v>428</v>
      </c>
      <c r="R20" s="643" t="s">
        <v>428</v>
      </c>
      <c r="S20" s="643" t="s">
        <v>428</v>
      </c>
      <c r="T20" s="643" t="s">
        <v>428</v>
      </c>
      <c r="U20" s="643" t="s">
        <v>428</v>
      </c>
      <c r="V20" s="643" t="s">
        <v>428</v>
      </c>
      <c r="W20" s="643" t="s">
        <v>428</v>
      </c>
      <c r="X20" s="643" t="s">
        <v>428</v>
      </c>
      <c r="Y20" s="575">
        <f t="shared" si="0"/>
        <v>1</v>
      </c>
      <c r="Z20" s="643">
        <v>1</v>
      </c>
      <c r="AA20" s="643" t="s">
        <v>428</v>
      </c>
      <c r="AB20" s="574"/>
    </row>
    <row r="21" spans="1:28" s="573" customFormat="1" ht="17.25">
      <c r="A21" s="577" t="s">
        <v>1050</v>
      </c>
      <c r="B21" s="643" t="s">
        <v>428</v>
      </c>
      <c r="C21" s="643" t="s">
        <v>428</v>
      </c>
      <c r="D21" s="643" t="s">
        <v>428</v>
      </c>
      <c r="E21" s="643" t="s">
        <v>428</v>
      </c>
      <c r="F21" s="643" t="s">
        <v>428</v>
      </c>
      <c r="G21" s="643" t="s">
        <v>428</v>
      </c>
      <c r="H21" s="643" t="s">
        <v>428</v>
      </c>
      <c r="I21" s="643" t="s">
        <v>428</v>
      </c>
      <c r="J21" s="643" t="s">
        <v>428</v>
      </c>
      <c r="K21" s="643" t="s">
        <v>428</v>
      </c>
      <c r="L21" s="643" t="s">
        <v>428</v>
      </c>
      <c r="M21" s="643" t="s">
        <v>428</v>
      </c>
      <c r="N21" s="643" t="s">
        <v>428</v>
      </c>
      <c r="O21" s="643" t="s">
        <v>428</v>
      </c>
      <c r="P21" s="643" t="s">
        <v>428</v>
      </c>
      <c r="Q21" s="643" t="s">
        <v>428</v>
      </c>
      <c r="R21" s="643" t="s">
        <v>428</v>
      </c>
      <c r="S21" s="643" t="s">
        <v>428</v>
      </c>
      <c r="T21" s="643" t="s">
        <v>428</v>
      </c>
      <c r="U21" s="643" t="s">
        <v>428</v>
      </c>
      <c r="V21" s="643" t="s">
        <v>428</v>
      </c>
      <c r="W21" s="643" t="s">
        <v>428</v>
      </c>
      <c r="X21" s="643" t="s">
        <v>428</v>
      </c>
      <c r="Y21" s="575" t="s">
        <v>428</v>
      </c>
      <c r="Z21" s="643" t="s">
        <v>428</v>
      </c>
      <c r="AA21" s="643" t="s">
        <v>428</v>
      </c>
      <c r="AB21" s="574"/>
    </row>
    <row r="22" spans="1:28" s="573" customFormat="1" ht="17.25">
      <c r="A22" s="577" t="s">
        <v>1062</v>
      </c>
      <c r="B22" s="643" t="s">
        <v>428</v>
      </c>
      <c r="C22" s="643" t="s">
        <v>428</v>
      </c>
      <c r="D22" s="643" t="s">
        <v>428</v>
      </c>
      <c r="E22" s="643" t="s">
        <v>428</v>
      </c>
      <c r="F22" s="643" t="s">
        <v>428</v>
      </c>
      <c r="G22" s="643" t="s">
        <v>428</v>
      </c>
      <c r="H22" s="643" t="s">
        <v>428</v>
      </c>
      <c r="I22" s="643" t="s">
        <v>428</v>
      </c>
      <c r="J22" s="643" t="s">
        <v>428</v>
      </c>
      <c r="K22" s="643" t="s">
        <v>428</v>
      </c>
      <c r="L22" s="643" t="s">
        <v>428</v>
      </c>
      <c r="M22" s="643" t="s">
        <v>428</v>
      </c>
      <c r="N22" s="643" t="s">
        <v>428</v>
      </c>
      <c r="O22" s="643" t="s">
        <v>428</v>
      </c>
      <c r="P22" s="643" t="s">
        <v>428</v>
      </c>
      <c r="Q22" s="643" t="s">
        <v>428</v>
      </c>
      <c r="R22" s="643" t="s">
        <v>428</v>
      </c>
      <c r="S22" s="643" t="s">
        <v>428</v>
      </c>
      <c r="T22" s="643" t="s">
        <v>428</v>
      </c>
      <c r="U22" s="643" t="s">
        <v>428</v>
      </c>
      <c r="V22" s="643" t="s">
        <v>428</v>
      </c>
      <c r="W22" s="643" t="s">
        <v>428</v>
      </c>
      <c r="X22" s="643" t="s">
        <v>428</v>
      </c>
      <c r="Y22" s="575" t="s">
        <v>428</v>
      </c>
      <c r="Z22" s="643" t="s">
        <v>428</v>
      </c>
      <c r="AA22" s="643" t="s">
        <v>428</v>
      </c>
      <c r="AB22" s="574"/>
    </row>
    <row r="23" spans="1:28" s="573" customFormat="1" ht="17.25">
      <c r="A23" s="577" t="s">
        <v>1061</v>
      </c>
      <c r="B23" s="643">
        <v>9168</v>
      </c>
      <c r="C23" s="643">
        <v>5116</v>
      </c>
      <c r="D23" s="643">
        <v>4197</v>
      </c>
      <c r="E23" s="643">
        <v>5550</v>
      </c>
      <c r="F23" s="643">
        <v>3386</v>
      </c>
      <c r="G23" s="643">
        <v>2524</v>
      </c>
      <c r="H23" s="643">
        <v>2082</v>
      </c>
      <c r="I23" s="643">
        <v>5294</v>
      </c>
      <c r="J23" s="643">
        <v>2533</v>
      </c>
      <c r="K23" s="643">
        <v>2085</v>
      </c>
      <c r="L23" s="643">
        <v>1554</v>
      </c>
      <c r="M23" s="643">
        <v>920</v>
      </c>
      <c r="N23" s="643">
        <v>714</v>
      </c>
      <c r="O23" s="643">
        <v>397</v>
      </c>
      <c r="P23" s="643">
        <v>332</v>
      </c>
      <c r="Q23" s="643">
        <v>9</v>
      </c>
      <c r="R23" s="643">
        <v>119</v>
      </c>
      <c r="S23" s="643">
        <v>9</v>
      </c>
      <c r="T23" s="643">
        <v>86</v>
      </c>
      <c r="U23" s="643">
        <v>36</v>
      </c>
      <c r="V23" s="643">
        <v>27</v>
      </c>
      <c r="W23" s="643">
        <v>1</v>
      </c>
      <c r="X23" s="643" t="s">
        <v>428</v>
      </c>
      <c r="Y23" s="575">
        <f>SUM(B23:X23)</f>
        <v>46139</v>
      </c>
      <c r="Z23" s="643">
        <v>45931</v>
      </c>
      <c r="AA23" s="643">
        <v>208</v>
      </c>
      <c r="AB23" s="574"/>
    </row>
    <row r="24" spans="1:28" s="573" customFormat="1" ht="23.25" customHeight="1">
      <c r="A24" s="576" t="s">
        <v>1060</v>
      </c>
      <c r="B24" s="642">
        <v>52</v>
      </c>
      <c r="C24" s="642">
        <v>549</v>
      </c>
      <c r="D24" s="642">
        <v>158</v>
      </c>
      <c r="E24" s="642">
        <v>39</v>
      </c>
      <c r="F24" s="642">
        <v>5</v>
      </c>
      <c r="G24" s="642">
        <v>19</v>
      </c>
      <c r="H24" s="642">
        <v>418</v>
      </c>
      <c r="I24" s="642">
        <v>124</v>
      </c>
      <c r="J24" s="642">
        <v>102</v>
      </c>
      <c r="K24" s="642">
        <v>4</v>
      </c>
      <c r="L24" s="642">
        <v>4</v>
      </c>
      <c r="M24" s="642">
        <v>3</v>
      </c>
      <c r="N24" s="642">
        <v>3</v>
      </c>
      <c r="O24" s="642">
        <v>26</v>
      </c>
      <c r="P24" s="642">
        <v>10</v>
      </c>
      <c r="Q24" s="643" t="s">
        <v>428</v>
      </c>
      <c r="R24" s="642">
        <v>12</v>
      </c>
      <c r="S24" s="643" t="s">
        <v>428</v>
      </c>
      <c r="T24" s="642">
        <v>164</v>
      </c>
      <c r="U24" s="642">
        <v>55</v>
      </c>
      <c r="V24" s="642">
        <v>14</v>
      </c>
      <c r="W24" s="643" t="s">
        <v>428</v>
      </c>
      <c r="X24" s="643" t="s">
        <v>428</v>
      </c>
      <c r="Y24" s="575">
        <f>SUM(B24:X24)</f>
        <v>1761</v>
      </c>
      <c r="Z24" s="642">
        <v>608</v>
      </c>
      <c r="AA24" s="642">
        <v>1153</v>
      </c>
      <c r="AB24" s="574"/>
    </row>
    <row r="25" spans="1:28" s="570" customFormat="1" ht="23.25" customHeight="1">
      <c r="A25" s="1078" t="s">
        <v>1059</v>
      </c>
      <c r="B25" s="572">
        <f t="shared" ref="B25:AA25" si="1">SUM(B3:B24)</f>
        <v>10291</v>
      </c>
      <c r="C25" s="572">
        <f t="shared" si="1"/>
        <v>5711</v>
      </c>
      <c r="D25" s="572">
        <f t="shared" si="1"/>
        <v>5740</v>
      </c>
      <c r="E25" s="572">
        <f t="shared" si="1"/>
        <v>5899</v>
      </c>
      <c r="F25" s="572">
        <f t="shared" si="1"/>
        <v>3433</v>
      </c>
      <c r="G25" s="572">
        <f t="shared" si="1"/>
        <v>2710</v>
      </c>
      <c r="H25" s="572">
        <f t="shared" si="1"/>
        <v>3178</v>
      </c>
      <c r="I25" s="572">
        <f t="shared" si="1"/>
        <v>6182</v>
      </c>
      <c r="J25" s="572">
        <f t="shared" si="1"/>
        <v>4199</v>
      </c>
      <c r="K25" s="572">
        <f t="shared" si="1"/>
        <v>2169</v>
      </c>
      <c r="L25" s="572">
        <f t="shared" si="1"/>
        <v>1639</v>
      </c>
      <c r="M25" s="572">
        <f t="shared" si="1"/>
        <v>967</v>
      </c>
      <c r="N25" s="572">
        <f t="shared" si="1"/>
        <v>1044</v>
      </c>
      <c r="O25" s="572">
        <f t="shared" si="1"/>
        <v>662</v>
      </c>
      <c r="P25" s="572">
        <f t="shared" si="1"/>
        <v>452</v>
      </c>
      <c r="Q25" s="572">
        <f t="shared" si="1"/>
        <v>9</v>
      </c>
      <c r="R25" s="572">
        <f t="shared" si="1"/>
        <v>442</v>
      </c>
      <c r="S25" s="572">
        <f t="shared" si="1"/>
        <v>11</v>
      </c>
      <c r="T25" s="572">
        <f t="shared" si="1"/>
        <v>262</v>
      </c>
      <c r="U25" s="572">
        <f t="shared" si="1"/>
        <v>92</v>
      </c>
      <c r="V25" s="572">
        <f t="shared" si="1"/>
        <v>50</v>
      </c>
      <c r="W25" s="572">
        <f t="shared" si="1"/>
        <v>1</v>
      </c>
      <c r="X25" s="572" t="s">
        <v>428</v>
      </c>
      <c r="Y25" s="572">
        <f t="shared" si="1"/>
        <v>55143</v>
      </c>
      <c r="Z25" s="572">
        <f t="shared" si="1"/>
        <v>53558</v>
      </c>
      <c r="AA25" s="572">
        <f t="shared" si="1"/>
        <v>1585</v>
      </c>
      <c r="AB25" s="571"/>
    </row>
    <row r="26" spans="1:28" s="532" customFormat="1" ht="21" customHeight="1">
      <c r="A26" s="530" t="s">
        <v>1058</v>
      </c>
      <c r="B26" s="533"/>
      <c r="C26" s="533"/>
      <c r="D26" s="533"/>
      <c r="E26" s="534"/>
      <c r="F26" s="534"/>
      <c r="G26" s="534"/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34"/>
      <c r="V26" s="534"/>
      <c r="W26" s="534"/>
      <c r="X26" s="534"/>
      <c r="Y26" s="534"/>
      <c r="Z26" s="534"/>
      <c r="AA26" s="534"/>
      <c r="AB26" s="531"/>
    </row>
    <row r="27" spans="1:28" s="612" customFormat="1" ht="21" customHeight="1">
      <c r="A27" s="530" t="s">
        <v>1320</v>
      </c>
      <c r="B27" s="685"/>
      <c r="C27" s="685"/>
      <c r="D27" s="685"/>
      <c r="E27" s="685"/>
      <c r="F27" s="685"/>
      <c r="G27" s="685"/>
      <c r="H27" s="685"/>
      <c r="I27" s="685"/>
      <c r="J27" s="685"/>
      <c r="K27" s="685"/>
      <c r="L27" s="685"/>
      <c r="M27" s="685"/>
      <c r="N27" s="685"/>
      <c r="O27" s="685"/>
      <c r="P27" s="685"/>
      <c r="Q27" s="685"/>
      <c r="R27" s="685"/>
      <c r="S27" s="685"/>
      <c r="T27" s="685"/>
      <c r="U27" s="685"/>
      <c r="V27" s="685"/>
      <c r="W27" s="685"/>
      <c r="X27" s="685"/>
      <c r="Y27" s="685"/>
      <c r="Z27" s="685"/>
      <c r="AA27" s="685"/>
      <c r="AB27" s="611"/>
    </row>
    <row r="28" spans="1:28" s="528" customFormat="1" ht="18.75">
      <c r="A28" s="564"/>
      <c r="B28" s="529"/>
      <c r="C28" s="529"/>
      <c r="D28" s="529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2"/>
    </row>
    <row r="29" spans="1:28" s="528" customFormat="1" ht="18.75">
      <c r="A29" s="564"/>
      <c r="B29" s="529"/>
      <c r="C29" s="529"/>
      <c r="D29" s="529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2"/>
    </row>
    <row r="30" spans="1:28" s="528" customFormat="1" ht="18.75">
      <c r="A30" s="564"/>
      <c r="B30" s="529"/>
      <c r="C30" s="529"/>
      <c r="D30" s="529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2"/>
    </row>
    <row r="31" spans="1:28" s="528" customFormat="1" ht="18.75">
      <c r="A31" s="564"/>
      <c r="B31" s="529"/>
      <c r="C31" s="529"/>
      <c r="D31" s="529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2"/>
    </row>
    <row r="32" spans="1:28" s="565" customFormat="1" ht="15.75">
      <c r="A32" s="569"/>
      <c r="B32" s="568"/>
      <c r="C32" s="568"/>
      <c r="D32" s="568"/>
      <c r="E32" s="567"/>
      <c r="F32" s="567"/>
      <c r="G32" s="567"/>
      <c r="H32" s="567"/>
      <c r="I32" s="567"/>
      <c r="J32" s="567"/>
      <c r="K32" s="567"/>
      <c r="L32" s="567"/>
      <c r="M32" s="567"/>
      <c r="N32" s="567"/>
      <c r="O32" s="567"/>
      <c r="P32" s="567"/>
      <c r="Q32" s="567"/>
      <c r="R32" s="567"/>
      <c r="S32" s="567"/>
      <c r="T32" s="567"/>
      <c r="U32" s="567"/>
      <c r="V32" s="567"/>
      <c r="W32" s="567"/>
      <c r="X32" s="567"/>
      <c r="Y32" s="567"/>
      <c r="Z32" s="567"/>
      <c r="AA32" s="567"/>
      <c r="AB32" s="566"/>
    </row>
    <row r="33" spans="1:28" s="565" customFormat="1" ht="15.75">
      <c r="A33" s="569"/>
      <c r="B33" s="568"/>
      <c r="C33" s="568"/>
      <c r="D33" s="568"/>
      <c r="E33" s="567"/>
      <c r="F33" s="567"/>
      <c r="G33" s="567"/>
      <c r="H33" s="567"/>
      <c r="I33" s="567"/>
      <c r="J33" s="567"/>
      <c r="K33" s="567"/>
      <c r="L33" s="567"/>
      <c r="M33" s="567"/>
      <c r="N33" s="567"/>
      <c r="O33" s="567"/>
      <c r="P33" s="567"/>
      <c r="Q33" s="567"/>
      <c r="R33" s="567"/>
      <c r="S33" s="567"/>
      <c r="T33" s="567"/>
      <c r="U33" s="567"/>
      <c r="V33" s="567"/>
      <c r="W33" s="567"/>
      <c r="X33" s="567"/>
      <c r="Y33" s="567"/>
      <c r="Z33" s="567"/>
      <c r="AA33" s="567"/>
      <c r="AB33" s="566"/>
    </row>
    <row r="34" spans="1:28" s="565" customFormat="1" ht="15.75">
      <c r="A34" s="569"/>
      <c r="B34" s="568"/>
      <c r="C34" s="568"/>
      <c r="D34" s="568"/>
      <c r="E34" s="567"/>
      <c r="F34" s="567"/>
      <c r="G34" s="567"/>
      <c r="H34" s="567"/>
      <c r="I34" s="567"/>
      <c r="J34" s="567"/>
      <c r="K34" s="567"/>
      <c r="L34" s="567"/>
      <c r="M34" s="567"/>
      <c r="N34" s="567"/>
      <c r="O34" s="567"/>
      <c r="P34" s="567"/>
      <c r="Q34" s="567"/>
      <c r="R34" s="567"/>
      <c r="S34" s="567"/>
      <c r="T34" s="567"/>
      <c r="U34" s="567"/>
      <c r="V34" s="567"/>
      <c r="W34" s="567"/>
      <c r="X34" s="567"/>
      <c r="Y34" s="567"/>
      <c r="Z34" s="567"/>
      <c r="AA34" s="567"/>
      <c r="AB34" s="566"/>
    </row>
    <row r="35" spans="1:28" s="565" customFormat="1" ht="15.75">
      <c r="A35" s="569"/>
      <c r="B35" s="568"/>
      <c r="C35" s="568"/>
      <c r="D35" s="568"/>
      <c r="E35" s="567"/>
      <c r="F35" s="567"/>
      <c r="G35" s="567"/>
      <c r="H35" s="567"/>
      <c r="I35" s="567"/>
      <c r="J35" s="567"/>
      <c r="K35" s="567"/>
      <c r="L35" s="567"/>
      <c r="M35" s="567"/>
      <c r="N35" s="567"/>
      <c r="O35" s="567"/>
      <c r="P35" s="567"/>
      <c r="Q35" s="567"/>
      <c r="R35" s="567"/>
      <c r="S35" s="567"/>
      <c r="T35" s="567"/>
      <c r="U35" s="567"/>
      <c r="V35" s="567"/>
      <c r="W35" s="567"/>
      <c r="X35" s="567"/>
      <c r="Y35" s="567"/>
      <c r="Z35" s="567"/>
      <c r="AA35" s="567"/>
      <c r="AB35" s="566"/>
    </row>
    <row r="36" spans="1:28" s="565" customFormat="1" ht="15.75">
      <c r="A36" s="569"/>
      <c r="B36" s="568"/>
      <c r="C36" s="568"/>
      <c r="D36" s="568"/>
      <c r="E36" s="567"/>
      <c r="F36" s="567"/>
      <c r="G36" s="567"/>
      <c r="H36" s="567"/>
      <c r="I36" s="567"/>
      <c r="J36" s="567"/>
      <c r="K36" s="567"/>
      <c r="L36" s="567"/>
      <c r="M36" s="567"/>
      <c r="N36" s="567"/>
      <c r="O36" s="567"/>
      <c r="P36" s="567"/>
      <c r="Q36" s="567"/>
      <c r="R36" s="567"/>
      <c r="S36" s="567"/>
      <c r="T36" s="567"/>
      <c r="U36" s="567"/>
      <c r="V36" s="567"/>
      <c r="W36" s="567"/>
      <c r="X36" s="567"/>
      <c r="Y36" s="567"/>
      <c r="Z36" s="567"/>
      <c r="AA36" s="567"/>
      <c r="AB36" s="566"/>
    </row>
    <row r="37" spans="1:28" s="565" customFormat="1" ht="15.75">
      <c r="A37" s="569"/>
      <c r="B37" s="568"/>
      <c r="C37" s="568"/>
      <c r="D37" s="568"/>
      <c r="E37" s="567"/>
      <c r="F37" s="567"/>
      <c r="G37" s="567"/>
      <c r="H37" s="567"/>
      <c r="I37" s="567"/>
      <c r="J37" s="567"/>
      <c r="K37" s="567"/>
      <c r="L37" s="567"/>
      <c r="M37" s="567"/>
      <c r="N37" s="567"/>
      <c r="O37" s="567"/>
      <c r="P37" s="567"/>
      <c r="Q37" s="567"/>
      <c r="R37" s="567"/>
      <c r="S37" s="567"/>
      <c r="T37" s="567"/>
      <c r="U37" s="567"/>
      <c r="V37" s="567"/>
      <c r="W37" s="567"/>
      <c r="X37" s="567"/>
      <c r="Y37" s="567"/>
      <c r="Z37" s="567"/>
      <c r="AA37" s="567"/>
      <c r="AB37" s="566"/>
    </row>
    <row r="38" spans="1:28" s="565" customFormat="1" ht="15.75">
      <c r="A38" s="569"/>
      <c r="B38" s="568"/>
      <c r="C38" s="568"/>
      <c r="D38" s="568"/>
      <c r="E38" s="567"/>
      <c r="F38" s="567"/>
      <c r="G38" s="567"/>
      <c r="H38" s="567"/>
      <c r="I38" s="567"/>
      <c r="J38" s="567"/>
      <c r="K38" s="567"/>
      <c r="L38" s="567"/>
      <c r="M38" s="567"/>
      <c r="N38" s="567"/>
      <c r="O38" s="567"/>
      <c r="P38" s="567"/>
      <c r="Q38" s="567"/>
      <c r="R38" s="567"/>
      <c r="S38" s="567"/>
      <c r="T38" s="567"/>
      <c r="U38" s="567"/>
      <c r="V38" s="567"/>
      <c r="W38" s="567"/>
      <c r="X38" s="567"/>
      <c r="Y38" s="567"/>
      <c r="Z38" s="567"/>
      <c r="AA38" s="567"/>
      <c r="AB38" s="566"/>
    </row>
    <row r="39" spans="1:28" s="565" customFormat="1" ht="15.75">
      <c r="A39" s="569"/>
      <c r="B39" s="568"/>
      <c r="C39" s="568"/>
      <c r="D39" s="568"/>
      <c r="E39" s="567"/>
      <c r="F39" s="567"/>
      <c r="G39" s="567"/>
      <c r="H39" s="567"/>
      <c r="I39" s="567"/>
      <c r="J39" s="567"/>
      <c r="K39" s="567"/>
      <c r="L39" s="567"/>
      <c r="M39" s="567"/>
      <c r="N39" s="567"/>
      <c r="O39" s="567"/>
      <c r="P39" s="567"/>
      <c r="Q39" s="567"/>
      <c r="R39" s="567"/>
      <c r="S39" s="567"/>
      <c r="T39" s="567"/>
      <c r="U39" s="567"/>
      <c r="V39" s="567"/>
      <c r="W39" s="567"/>
      <c r="X39" s="567"/>
      <c r="Y39" s="567"/>
      <c r="Z39" s="567"/>
      <c r="AA39" s="567"/>
      <c r="AB39" s="566"/>
    </row>
    <row r="40" spans="1:28" s="565" customFormat="1" ht="15.75">
      <c r="A40" s="569"/>
      <c r="B40" s="568"/>
      <c r="C40" s="568"/>
      <c r="D40" s="568"/>
      <c r="E40" s="567"/>
      <c r="F40" s="567"/>
      <c r="G40" s="567"/>
      <c r="H40" s="567"/>
      <c r="I40" s="567"/>
      <c r="J40" s="567"/>
      <c r="K40" s="567"/>
      <c r="L40" s="567"/>
      <c r="M40" s="567"/>
      <c r="N40" s="567"/>
      <c r="O40" s="567"/>
      <c r="P40" s="567"/>
      <c r="Q40" s="567"/>
      <c r="R40" s="567"/>
      <c r="S40" s="567"/>
      <c r="T40" s="567"/>
      <c r="U40" s="567"/>
      <c r="V40" s="567"/>
      <c r="W40" s="567"/>
      <c r="X40" s="567"/>
      <c r="Y40" s="567"/>
      <c r="Z40" s="567"/>
      <c r="AA40" s="567"/>
      <c r="AB40" s="566"/>
    </row>
    <row r="41" spans="1:28" s="565" customFormat="1" ht="15.75">
      <c r="A41" s="569"/>
      <c r="B41" s="568"/>
      <c r="C41" s="568"/>
      <c r="D41" s="568"/>
      <c r="E41" s="567"/>
      <c r="F41" s="567"/>
      <c r="G41" s="567"/>
      <c r="H41" s="567"/>
      <c r="I41" s="567"/>
      <c r="J41" s="567"/>
      <c r="K41" s="567"/>
      <c r="L41" s="567"/>
      <c r="M41" s="567"/>
      <c r="N41" s="567"/>
      <c r="O41" s="567"/>
      <c r="P41" s="567"/>
      <c r="Q41" s="567"/>
      <c r="R41" s="567"/>
      <c r="S41" s="567"/>
      <c r="T41" s="567"/>
      <c r="U41" s="567"/>
      <c r="V41" s="567"/>
      <c r="W41" s="567"/>
      <c r="X41" s="567"/>
      <c r="Y41" s="567"/>
      <c r="Z41" s="567"/>
      <c r="AA41" s="567"/>
      <c r="AB41" s="566"/>
    </row>
    <row r="42" spans="1:28" s="528" customFormat="1" ht="18.75">
      <c r="A42" s="564"/>
      <c r="B42" s="529"/>
      <c r="C42" s="529"/>
      <c r="D42" s="529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2"/>
    </row>
    <row r="43" spans="1:28" s="528" customFormat="1" ht="18.75">
      <c r="A43" s="564"/>
      <c r="B43" s="529"/>
      <c r="C43" s="529"/>
      <c r="D43" s="529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2"/>
    </row>
    <row r="44" spans="1:28" s="528" customFormat="1" ht="18.75">
      <c r="A44" s="564"/>
      <c r="B44" s="529"/>
      <c r="C44" s="529"/>
      <c r="D44" s="529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2"/>
    </row>
    <row r="45" spans="1:28" s="528" customFormat="1" ht="18.75">
      <c r="A45" s="564"/>
      <c r="B45" s="529"/>
      <c r="C45" s="529"/>
      <c r="D45" s="529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2"/>
    </row>
    <row r="46" spans="1:28" s="528" customFormat="1" ht="18.75">
      <c r="A46" s="564"/>
      <c r="B46" s="529"/>
      <c r="C46" s="529"/>
      <c r="D46" s="529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2"/>
    </row>
    <row r="47" spans="1:28" s="528" customFormat="1" ht="18.75">
      <c r="A47" s="564"/>
      <c r="B47" s="529"/>
      <c r="C47" s="529"/>
      <c r="D47" s="529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2"/>
    </row>
    <row r="48" spans="1:28" s="528" customFormat="1" ht="18.75">
      <c r="A48" s="564"/>
      <c r="B48" s="529"/>
      <c r="C48" s="529"/>
      <c r="D48" s="529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2"/>
    </row>
    <row r="49" spans="1:28" s="528" customFormat="1" ht="18.75">
      <c r="A49" s="564"/>
      <c r="B49" s="529"/>
      <c r="C49" s="529"/>
      <c r="D49" s="529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2"/>
    </row>
    <row r="50" spans="1:28" s="528" customFormat="1" ht="18.75">
      <c r="A50" s="564"/>
      <c r="B50" s="529"/>
      <c r="C50" s="529"/>
      <c r="D50" s="529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2"/>
    </row>
    <row r="51" spans="1:28" s="528" customFormat="1" ht="18.75">
      <c r="A51" s="564"/>
      <c r="B51" s="529"/>
      <c r="C51" s="529"/>
      <c r="D51" s="529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2"/>
    </row>
    <row r="52" spans="1:28" s="528" customFormat="1" ht="18.75">
      <c r="A52" s="564"/>
      <c r="B52" s="529"/>
      <c r="C52" s="529"/>
      <c r="D52" s="529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2"/>
    </row>
    <row r="53" spans="1:28" s="528" customFormat="1" ht="18.75">
      <c r="A53" s="564"/>
      <c r="B53" s="529"/>
      <c r="C53" s="529"/>
      <c r="D53" s="529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2"/>
    </row>
    <row r="54" spans="1:28" s="528" customFormat="1" ht="18.75">
      <c r="A54" s="564"/>
      <c r="B54" s="529"/>
      <c r="C54" s="529"/>
      <c r="D54" s="529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2"/>
    </row>
    <row r="55" spans="1:28" s="528" customFormat="1" ht="18.75">
      <c r="A55" s="564"/>
      <c r="B55" s="529"/>
      <c r="C55" s="529"/>
      <c r="D55" s="529"/>
      <c r="E55" s="563"/>
      <c r="F55" s="563"/>
      <c r="G55" s="563"/>
      <c r="H55" s="563"/>
      <c r="I55" s="563"/>
      <c r="J55" s="563"/>
      <c r="K55" s="563"/>
      <c r="L55" s="563"/>
      <c r="M55" s="563"/>
      <c r="N55" s="563"/>
      <c r="O55" s="563"/>
      <c r="P55" s="563"/>
      <c r="Q55" s="563"/>
      <c r="R55" s="563"/>
      <c r="S55" s="563"/>
      <c r="T55" s="563"/>
      <c r="U55" s="563"/>
      <c r="V55" s="563"/>
      <c r="W55" s="563"/>
      <c r="X55" s="563"/>
      <c r="Y55" s="563"/>
      <c r="Z55" s="563"/>
      <c r="AA55" s="563"/>
      <c r="AB55" s="562"/>
    </row>
    <row r="56" spans="1:28" s="528" customFormat="1" ht="18.75">
      <c r="A56" s="564"/>
      <c r="B56" s="529"/>
      <c r="C56" s="529"/>
      <c r="D56" s="529"/>
      <c r="E56" s="563"/>
      <c r="F56" s="563"/>
      <c r="G56" s="563"/>
      <c r="H56" s="563"/>
      <c r="I56" s="563"/>
      <c r="J56" s="563"/>
      <c r="K56" s="563"/>
      <c r="L56" s="563"/>
      <c r="M56" s="563"/>
      <c r="N56" s="563"/>
      <c r="O56" s="563"/>
      <c r="P56" s="563"/>
      <c r="Q56" s="563"/>
      <c r="R56" s="563"/>
      <c r="S56" s="563"/>
      <c r="T56" s="563"/>
      <c r="U56" s="563"/>
      <c r="V56" s="563"/>
      <c r="W56" s="563"/>
      <c r="X56" s="563"/>
      <c r="Y56" s="563"/>
      <c r="Z56" s="563"/>
      <c r="AA56" s="563"/>
      <c r="AB56" s="562"/>
    </row>
    <row r="57" spans="1:28" s="528" customFormat="1" ht="18.75">
      <c r="A57" s="564"/>
      <c r="B57" s="529"/>
      <c r="C57" s="529"/>
      <c r="D57" s="529"/>
      <c r="E57" s="563"/>
      <c r="F57" s="563"/>
      <c r="G57" s="563"/>
      <c r="H57" s="563"/>
      <c r="I57" s="563"/>
      <c r="J57" s="563"/>
      <c r="K57" s="563"/>
      <c r="L57" s="563"/>
      <c r="M57" s="563"/>
      <c r="N57" s="563"/>
      <c r="O57" s="563"/>
      <c r="P57" s="563"/>
      <c r="Q57" s="563"/>
      <c r="R57" s="563"/>
      <c r="S57" s="563"/>
      <c r="T57" s="563"/>
      <c r="U57" s="563"/>
      <c r="V57" s="563"/>
      <c r="W57" s="563"/>
      <c r="X57" s="563"/>
      <c r="Y57" s="563"/>
      <c r="Z57" s="563"/>
      <c r="AA57" s="563"/>
      <c r="AB57" s="562"/>
    </row>
    <row r="58" spans="1:28" s="528" customFormat="1" ht="18.75">
      <c r="A58" s="564"/>
      <c r="B58" s="529"/>
      <c r="C58" s="529"/>
      <c r="D58" s="529"/>
      <c r="E58" s="563"/>
      <c r="F58" s="563"/>
      <c r="G58" s="563"/>
      <c r="H58" s="563"/>
      <c r="I58" s="563"/>
      <c r="J58" s="563"/>
      <c r="K58" s="563"/>
      <c r="L58" s="563"/>
      <c r="M58" s="563"/>
      <c r="N58" s="563"/>
      <c r="O58" s="563"/>
      <c r="P58" s="563"/>
      <c r="Q58" s="563"/>
      <c r="R58" s="563"/>
      <c r="S58" s="563"/>
      <c r="T58" s="563"/>
      <c r="U58" s="563"/>
      <c r="V58" s="563"/>
      <c r="W58" s="563"/>
      <c r="X58" s="563"/>
      <c r="Y58" s="563"/>
      <c r="Z58" s="563"/>
      <c r="AA58" s="563"/>
      <c r="AB58" s="562"/>
    </row>
    <row r="59" spans="1:28" s="528" customFormat="1" ht="18.75">
      <c r="A59" s="564"/>
      <c r="B59" s="529"/>
      <c r="C59" s="529"/>
      <c r="D59" s="529"/>
      <c r="E59" s="563"/>
      <c r="F59" s="563"/>
      <c r="G59" s="563"/>
      <c r="H59" s="563"/>
      <c r="I59" s="563"/>
      <c r="J59" s="563"/>
      <c r="K59" s="563"/>
      <c r="L59" s="563"/>
      <c r="M59" s="563"/>
      <c r="N59" s="563"/>
      <c r="O59" s="563"/>
      <c r="P59" s="563"/>
      <c r="Q59" s="563"/>
      <c r="R59" s="563"/>
      <c r="S59" s="563"/>
      <c r="T59" s="563"/>
      <c r="U59" s="563"/>
      <c r="V59" s="563"/>
      <c r="W59" s="563"/>
      <c r="X59" s="563"/>
      <c r="Y59" s="563"/>
      <c r="Z59" s="563"/>
      <c r="AA59" s="563"/>
      <c r="AB59" s="562"/>
    </row>
    <row r="60" spans="1:28" s="528" customFormat="1" ht="18.75">
      <c r="A60" s="564"/>
      <c r="B60" s="529"/>
      <c r="C60" s="529"/>
      <c r="D60" s="529"/>
      <c r="E60" s="563"/>
      <c r="F60" s="563"/>
      <c r="G60" s="563"/>
      <c r="H60" s="563"/>
      <c r="I60" s="563"/>
      <c r="J60" s="563"/>
      <c r="K60" s="563"/>
      <c r="L60" s="563"/>
      <c r="M60" s="563"/>
      <c r="N60" s="563"/>
      <c r="O60" s="563"/>
      <c r="P60" s="563"/>
      <c r="Q60" s="563"/>
      <c r="R60" s="563"/>
      <c r="S60" s="563"/>
      <c r="T60" s="563"/>
      <c r="U60" s="563"/>
      <c r="V60" s="563"/>
      <c r="W60" s="563"/>
      <c r="X60" s="563"/>
      <c r="Y60" s="563"/>
      <c r="Z60" s="563"/>
      <c r="AA60" s="563"/>
      <c r="AB60" s="562"/>
    </row>
    <row r="61" spans="1:28" s="528" customFormat="1" ht="18.75">
      <c r="A61" s="564"/>
      <c r="B61" s="529"/>
      <c r="C61" s="529"/>
      <c r="D61" s="529"/>
      <c r="E61" s="563"/>
      <c r="F61" s="563"/>
      <c r="G61" s="563"/>
      <c r="H61" s="563"/>
      <c r="I61" s="563"/>
      <c r="J61" s="563"/>
      <c r="K61" s="563"/>
      <c r="L61" s="563"/>
      <c r="M61" s="563"/>
      <c r="N61" s="563"/>
      <c r="O61" s="563"/>
      <c r="P61" s="563"/>
      <c r="Q61" s="563"/>
      <c r="R61" s="563"/>
      <c r="S61" s="563"/>
      <c r="T61" s="563"/>
      <c r="U61" s="563"/>
      <c r="V61" s="563"/>
      <c r="W61" s="563"/>
      <c r="X61" s="563"/>
      <c r="Y61" s="563"/>
      <c r="Z61" s="563"/>
      <c r="AA61" s="563"/>
      <c r="AB61" s="562"/>
    </row>
    <row r="62" spans="1:28" s="528" customFormat="1" ht="18.75">
      <c r="A62" s="564"/>
      <c r="B62" s="529"/>
      <c r="C62" s="529"/>
      <c r="D62" s="529"/>
      <c r="E62" s="563"/>
      <c r="F62" s="563"/>
      <c r="G62" s="563"/>
      <c r="H62" s="563"/>
      <c r="I62" s="563"/>
      <c r="J62" s="563"/>
      <c r="K62" s="563"/>
      <c r="L62" s="563"/>
      <c r="M62" s="563"/>
      <c r="N62" s="563"/>
      <c r="O62" s="563"/>
      <c r="P62" s="563"/>
      <c r="Q62" s="563"/>
      <c r="R62" s="563"/>
      <c r="S62" s="563"/>
      <c r="T62" s="563"/>
      <c r="U62" s="563"/>
      <c r="V62" s="563"/>
      <c r="W62" s="563"/>
      <c r="X62" s="563"/>
      <c r="Y62" s="563"/>
      <c r="Z62" s="563"/>
      <c r="AA62" s="563"/>
      <c r="AB62" s="562"/>
    </row>
    <row r="63" spans="1:28" s="528" customFormat="1" ht="18.75">
      <c r="A63" s="564"/>
      <c r="B63" s="529"/>
      <c r="C63" s="529"/>
      <c r="D63" s="529"/>
      <c r="E63" s="563"/>
      <c r="F63" s="563"/>
      <c r="G63" s="563"/>
      <c r="H63" s="563"/>
      <c r="I63" s="563"/>
      <c r="J63" s="563"/>
      <c r="K63" s="563"/>
      <c r="L63" s="563"/>
      <c r="M63" s="563"/>
      <c r="N63" s="563"/>
      <c r="O63" s="563"/>
      <c r="P63" s="563"/>
      <c r="Q63" s="563"/>
      <c r="R63" s="563"/>
      <c r="S63" s="563"/>
      <c r="T63" s="563"/>
      <c r="U63" s="563"/>
      <c r="V63" s="563"/>
      <c r="W63" s="563"/>
      <c r="X63" s="563"/>
      <c r="Y63" s="563"/>
      <c r="Z63" s="563"/>
      <c r="AA63" s="563"/>
      <c r="AB63" s="562"/>
    </row>
    <row r="64" spans="1:28" s="528" customFormat="1" ht="18.75">
      <c r="A64" s="564"/>
      <c r="B64" s="529"/>
      <c r="C64" s="529"/>
      <c r="D64" s="529"/>
      <c r="E64" s="563"/>
      <c r="F64" s="563"/>
      <c r="G64" s="563"/>
      <c r="H64" s="563"/>
      <c r="I64" s="563"/>
      <c r="J64" s="563"/>
      <c r="K64" s="563"/>
      <c r="L64" s="563"/>
      <c r="M64" s="563"/>
      <c r="N64" s="563"/>
      <c r="O64" s="563"/>
      <c r="P64" s="563"/>
      <c r="Q64" s="563"/>
      <c r="R64" s="563"/>
      <c r="S64" s="563"/>
      <c r="T64" s="563"/>
      <c r="U64" s="563"/>
      <c r="V64" s="563"/>
      <c r="W64" s="563"/>
      <c r="X64" s="563"/>
      <c r="Y64" s="563"/>
      <c r="Z64" s="563"/>
      <c r="AA64" s="563"/>
      <c r="AB64" s="562"/>
    </row>
  </sheetData>
  <phoneticPr fontId="129" type="noConversion"/>
  <printOptions horizontalCentered="1"/>
  <pageMargins left="0.19685039370078741" right="0.19685039370078741" top="0.27559055118110237" bottom="0.19685039370078741" header="0.19685039370078741" footer="0.19685039370078741"/>
  <pageSetup paperSize="9" scale="73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C00000"/>
  </sheetPr>
  <dimension ref="A1:AB103"/>
  <sheetViews>
    <sheetView workbookViewId="0">
      <selection activeCell="I57" sqref="I57"/>
    </sheetView>
  </sheetViews>
  <sheetFormatPr defaultRowHeight="21"/>
  <cols>
    <col min="1" max="1" width="15.85546875" style="561" customWidth="1"/>
    <col min="2" max="4" width="6.140625" style="560" customWidth="1"/>
    <col min="5" max="12" width="6.140625" style="559" customWidth="1"/>
    <col min="13" max="24" width="5.85546875" style="559" customWidth="1"/>
    <col min="25" max="27" width="6.42578125" style="559" customWidth="1"/>
    <col min="28" max="28" width="9.140625" style="558"/>
    <col min="29" max="16384" width="9.140625" style="527"/>
  </cols>
  <sheetData>
    <row r="1" spans="1:28" s="528" customFormat="1" ht="18.75">
      <c r="A1" s="580" t="s">
        <v>1309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0"/>
      <c r="P1" s="580"/>
      <c r="Q1" s="580"/>
      <c r="R1" s="580"/>
      <c r="S1" s="580"/>
      <c r="T1" s="580"/>
      <c r="U1" s="580"/>
      <c r="V1" s="580"/>
      <c r="W1" s="580"/>
      <c r="X1" s="580"/>
      <c r="Y1" s="580"/>
      <c r="Z1" s="580"/>
      <c r="AA1" s="580"/>
      <c r="AB1" s="562"/>
    </row>
    <row r="2" spans="1:28" s="583" customFormat="1" ht="108.75">
      <c r="A2" s="1082" t="s">
        <v>867</v>
      </c>
      <c r="B2" s="600" t="s">
        <v>1103</v>
      </c>
      <c r="C2" s="600" t="s">
        <v>1102</v>
      </c>
      <c r="D2" s="600" t="s">
        <v>1101</v>
      </c>
      <c r="E2" s="600" t="s">
        <v>1100</v>
      </c>
      <c r="F2" s="600" t="s">
        <v>1099</v>
      </c>
      <c r="G2" s="600" t="s">
        <v>1098</v>
      </c>
      <c r="H2" s="600" t="s">
        <v>1097</v>
      </c>
      <c r="I2" s="600" t="s">
        <v>1096</v>
      </c>
      <c r="J2" s="600" t="s">
        <v>1095</v>
      </c>
      <c r="K2" s="600" t="s">
        <v>1094</v>
      </c>
      <c r="L2" s="600" t="s">
        <v>1093</v>
      </c>
      <c r="M2" s="600" t="s">
        <v>1092</v>
      </c>
      <c r="N2" s="600" t="s">
        <v>1091</v>
      </c>
      <c r="O2" s="600" t="s">
        <v>1090</v>
      </c>
      <c r="P2" s="600" t="s">
        <v>1089</v>
      </c>
      <c r="Q2" s="600" t="s">
        <v>1088</v>
      </c>
      <c r="R2" s="600" t="s">
        <v>1087</v>
      </c>
      <c r="S2" s="600" t="s">
        <v>1086</v>
      </c>
      <c r="T2" s="600" t="s">
        <v>427</v>
      </c>
      <c r="U2" s="600" t="s">
        <v>1085</v>
      </c>
      <c r="V2" s="600" t="s">
        <v>1084</v>
      </c>
      <c r="W2" s="600" t="s">
        <v>1083</v>
      </c>
      <c r="X2" s="600" t="s">
        <v>1082</v>
      </c>
      <c r="Y2" s="1081" t="s">
        <v>421</v>
      </c>
      <c r="Z2" s="599" t="s">
        <v>1081</v>
      </c>
      <c r="AA2" s="598" t="s">
        <v>1080</v>
      </c>
      <c r="AB2" s="584"/>
    </row>
    <row r="3" spans="1:28" s="565" customFormat="1" ht="15.75" customHeight="1">
      <c r="A3" s="597" t="s">
        <v>1010</v>
      </c>
      <c r="B3" s="647">
        <v>356</v>
      </c>
      <c r="C3" s="647">
        <v>195</v>
      </c>
      <c r="D3" s="647">
        <v>352</v>
      </c>
      <c r="E3" s="647">
        <v>303</v>
      </c>
      <c r="F3" s="647">
        <v>79</v>
      </c>
      <c r="G3" s="647">
        <v>50</v>
      </c>
      <c r="H3" s="647">
        <v>115</v>
      </c>
      <c r="I3" s="647">
        <v>174</v>
      </c>
      <c r="J3" s="647">
        <v>89</v>
      </c>
      <c r="K3" s="647">
        <v>122</v>
      </c>
      <c r="L3" s="647">
        <v>98</v>
      </c>
      <c r="M3" s="647">
        <v>30</v>
      </c>
      <c r="N3" s="647">
        <v>43</v>
      </c>
      <c r="O3" s="647">
        <v>8</v>
      </c>
      <c r="P3" s="647">
        <v>11</v>
      </c>
      <c r="Q3" s="647" t="s">
        <v>428</v>
      </c>
      <c r="R3" s="647">
        <v>8</v>
      </c>
      <c r="S3" s="647" t="s">
        <v>428</v>
      </c>
      <c r="T3" s="647">
        <v>3</v>
      </c>
      <c r="U3" s="647">
        <v>1</v>
      </c>
      <c r="V3" s="647">
        <v>1</v>
      </c>
      <c r="W3" s="647" t="s">
        <v>428</v>
      </c>
      <c r="X3" s="647" t="s">
        <v>428</v>
      </c>
      <c r="Y3" s="596">
        <f t="shared" ref="Y3:Y32" si="0">SUM(B3:X3)</f>
        <v>2038</v>
      </c>
      <c r="Z3" s="647">
        <v>1921</v>
      </c>
      <c r="AA3" s="647">
        <v>117</v>
      </c>
      <c r="AB3" s="566"/>
    </row>
    <row r="4" spans="1:28" s="565" customFormat="1" ht="15.75" customHeight="1">
      <c r="A4" s="595" t="s">
        <v>1212</v>
      </c>
      <c r="B4" s="646">
        <v>287</v>
      </c>
      <c r="C4" s="646">
        <v>140</v>
      </c>
      <c r="D4" s="646">
        <v>305</v>
      </c>
      <c r="E4" s="646">
        <v>257</v>
      </c>
      <c r="F4" s="646">
        <v>115</v>
      </c>
      <c r="G4" s="646">
        <v>190</v>
      </c>
      <c r="H4" s="646">
        <v>57</v>
      </c>
      <c r="I4" s="646">
        <v>257</v>
      </c>
      <c r="J4" s="646">
        <v>91</v>
      </c>
      <c r="K4" s="646">
        <v>54</v>
      </c>
      <c r="L4" s="646">
        <v>55</v>
      </c>
      <c r="M4" s="646">
        <v>59</v>
      </c>
      <c r="N4" s="646">
        <v>5</v>
      </c>
      <c r="O4" s="646">
        <v>27</v>
      </c>
      <c r="P4" s="646">
        <v>17</v>
      </c>
      <c r="Q4" s="646" t="s">
        <v>428</v>
      </c>
      <c r="R4" s="646">
        <v>1</v>
      </c>
      <c r="S4" s="646" t="s">
        <v>428</v>
      </c>
      <c r="T4" s="646">
        <v>2</v>
      </c>
      <c r="U4" s="646">
        <v>2</v>
      </c>
      <c r="V4" s="646" t="s">
        <v>428</v>
      </c>
      <c r="W4" s="646" t="s">
        <v>428</v>
      </c>
      <c r="X4" s="646" t="s">
        <v>428</v>
      </c>
      <c r="Y4" s="594">
        <f t="shared" si="0"/>
        <v>1921</v>
      </c>
      <c r="Z4" s="646">
        <v>1914</v>
      </c>
      <c r="AA4" s="646">
        <v>7</v>
      </c>
      <c r="AB4" s="566"/>
    </row>
    <row r="5" spans="1:28" s="565" customFormat="1" ht="15.75" customHeight="1">
      <c r="A5" s="595" t="s">
        <v>31</v>
      </c>
      <c r="B5" s="646">
        <v>323</v>
      </c>
      <c r="C5" s="646">
        <v>215</v>
      </c>
      <c r="D5" s="646">
        <v>161</v>
      </c>
      <c r="E5" s="646">
        <v>272</v>
      </c>
      <c r="F5" s="646">
        <v>139</v>
      </c>
      <c r="G5" s="646">
        <v>62</v>
      </c>
      <c r="H5" s="646">
        <v>95</v>
      </c>
      <c r="I5" s="646">
        <v>125</v>
      </c>
      <c r="J5" s="646">
        <v>110</v>
      </c>
      <c r="K5" s="646">
        <v>79</v>
      </c>
      <c r="L5" s="646">
        <v>73</v>
      </c>
      <c r="M5" s="646">
        <v>34</v>
      </c>
      <c r="N5" s="646">
        <v>21</v>
      </c>
      <c r="O5" s="646">
        <v>16</v>
      </c>
      <c r="P5" s="646">
        <v>10</v>
      </c>
      <c r="Q5" s="646" t="s">
        <v>428</v>
      </c>
      <c r="R5" s="646">
        <v>6</v>
      </c>
      <c r="S5" s="646">
        <v>1</v>
      </c>
      <c r="T5" s="646">
        <v>1</v>
      </c>
      <c r="U5" s="646">
        <v>1</v>
      </c>
      <c r="V5" s="646">
        <v>4</v>
      </c>
      <c r="W5" s="646" t="s">
        <v>428</v>
      </c>
      <c r="X5" s="646" t="s">
        <v>428</v>
      </c>
      <c r="Y5" s="594">
        <f t="shared" si="0"/>
        <v>1748</v>
      </c>
      <c r="Z5" s="646">
        <v>1742</v>
      </c>
      <c r="AA5" s="646">
        <v>6</v>
      </c>
      <c r="AB5" s="566"/>
    </row>
    <row r="6" spans="1:28" s="565" customFormat="1" ht="15.75" customHeight="1">
      <c r="A6" s="595" t="s">
        <v>997</v>
      </c>
      <c r="B6" s="646">
        <v>303</v>
      </c>
      <c r="C6" s="646">
        <v>105</v>
      </c>
      <c r="D6" s="646">
        <v>116</v>
      </c>
      <c r="E6" s="646">
        <v>245</v>
      </c>
      <c r="F6" s="646">
        <v>176</v>
      </c>
      <c r="G6" s="646">
        <v>32</v>
      </c>
      <c r="H6" s="646">
        <v>59</v>
      </c>
      <c r="I6" s="646">
        <v>296</v>
      </c>
      <c r="J6" s="646">
        <v>76</v>
      </c>
      <c r="K6" s="646">
        <v>86</v>
      </c>
      <c r="L6" s="646">
        <v>36</v>
      </c>
      <c r="M6" s="646">
        <v>36</v>
      </c>
      <c r="N6" s="646">
        <v>10</v>
      </c>
      <c r="O6" s="646">
        <v>5</v>
      </c>
      <c r="P6" s="646">
        <v>17</v>
      </c>
      <c r="Q6" s="646" t="s">
        <v>428</v>
      </c>
      <c r="R6" s="646" t="s">
        <v>428</v>
      </c>
      <c r="S6" s="646" t="s">
        <v>428</v>
      </c>
      <c r="T6" s="646">
        <v>1</v>
      </c>
      <c r="U6" s="646" t="s">
        <v>428</v>
      </c>
      <c r="V6" s="646">
        <v>1</v>
      </c>
      <c r="W6" s="646" t="s">
        <v>428</v>
      </c>
      <c r="X6" s="646" t="s">
        <v>428</v>
      </c>
      <c r="Y6" s="594">
        <f t="shared" si="0"/>
        <v>1600</v>
      </c>
      <c r="Z6" s="646">
        <v>1600</v>
      </c>
      <c r="AA6" s="646" t="s">
        <v>428</v>
      </c>
      <c r="AB6" s="566"/>
    </row>
    <row r="7" spans="1:28" s="565" customFormat="1" ht="15.75" customHeight="1">
      <c r="A7" s="595" t="s">
        <v>988</v>
      </c>
      <c r="B7" s="646">
        <v>306</v>
      </c>
      <c r="C7" s="646">
        <v>234</v>
      </c>
      <c r="D7" s="646">
        <v>68</v>
      </c>
      <c r="E7" s="646">
        <v>207</v>
      </c>
      <c r="F7" s="646">
        <v>61</v>
      </c>
      <c r="G7" s="646">
        <v>94</v>
      </c>
      <c r="H7" s="646">
        <v>49</v>
      </c>
      <c r="I7" s="646">
        <v>78</v>
      </c>
      <c r="J7" s="646">
        <v>102</v>
      </c>
      <c r="K7" s="646">
        <v>56</v>
      </c>
      <c r="L7" s="646">
        <v>106</v>
      </c>
      <c r="M7" s="646">
        <v>17</v>
      </c>
      <c r="N7" s="646">
        <v>23</v>
      </c>
      <c r="O7" s="646">
        <v>10</v>
      </c>
      <c r="P7" s="646">
        <v>5</v>
      </c>
      <c r="Q7" s="646" t="s">
        <v>428</v>
      </c>
      <c r="R7" s="646">
        <v>6</v>
      </c>
      <c r="S7" s="646" t="s">
        <v>428</v>
      </c>
      <c r="T7" s="646">
        <v>3</v>
      </c>
      <c r="U7" s="646" t="s">
        <v>428</v>
      </c>
      <c r="V7" s="646">
        <v>1</v>
      </c>
      <c r="W7" s="646" t="s">
        <v>428</v>
      </c>
      <c r="X7" s="646" t="s">
        <v>428</v>
      </c>
      <c r="Y7" s="594">
        <f t="shared" si="0"/>
        <v>1426</v>
      </c>
      <c r="Z7" s="646">
        <v>1426</v>
      </c>
      <c r="AA7" s="646" t="s">
        <v>428</v>
      </c>
      <c r="AB7" s="566"/>
    </row>
    <row r="8" spans="1:28" s="565" customFormat="1" ht="15.75" customHeight="1">
      <c r="A8" s="595" t="s">
        <v>43</v>
      </c>
      <c r="B8" s="646">
        <v>314</v>
      </c>
      <c r="C8" s="646">
        <v>83</v>
      </c>
      <c r="D8" s="646">
        <v>121</v>
      </c>
      <c r="E8" s="646">
        <v>149</v>
      </c>
      <c r="F8" s="646">
        <v>164</v>
      </c>
      <c r="G8" s="646">
        <v>124</v>
      </c>
      <c r="H8" s="646">
        <v>48</v>
      </c>
      <c r="I8" s="646">
        <v>56</v>
      </c>
      <c r="J8" s="646">
        <v>89</v>
      </c>
      <c r="K8" s="646">
        <v>53</v>
      </c>
      <c r="L8" s="646">
        <v>37</v>
      </c>
      <c r="M8" s="646">
        <v>36</v>
      </c>
      <c r="N8" s="646">
        <v>4</v>
      </c>
      <c r="O8" s="646">
        <v>28</v>
      </c>
      <c r="P8" s="646">
        <v>5</v>
      </c>
      <c r="Q8" s="646" t="s">
        <v>428</v>
      </c>
      <c r="R8" s="646">
        <v>4</v>
      </c>
      <c r="S8" s="646" t="s">
        <v>428</v>
      </c>
      <c r="T8" s="646">
        <v>3</v>
      </c>
      <c r="U8" s="646">
        <v>3</v>
      </c>
      <c r="V8" s="646" t="s">
        <v>428</v>
      </c>
      <c r="W8" s="646" t="s">
        <v>428</v>
      </c>
      <c r="X8" s="646" t="s">
        <v>428</v>
      </c>
      <c r="Y8" s="594">
        <f t="shared" si="0"/>
        <v>1321</v>
      </c>
      <c r="Z8" s="646">
        <v>1321</v>
      </c>
      <c r="AA8" s="646" t="s">
        <v>428</v>
      </c>
      <c r="AB8" s="566"/>
    </row>
    <row r="9" spans="1:28" s="565" customFormat="1" ht="15.75" customHeight="1">
      <c r="A9" s="595" t="s">
        <v>1239</v>
      </c>
      <c r="B9" s="646">
        <v>270</v>
      </c>
      <c r="C9" s="646">
        <v>91</v>
      </c>
      <c r="D9" s="646">
        <v>115</v>
      </c>
      <c r="E9" s="646">
        <v>122</v>
      </c>
      <c r="F9" s="646">
        <v>184</v>
      </c>
      <c r="G9" s="646">
        <v>133</v>
      </c>
      <c r="H9" s="646">
        <v>67</v>
      </c>
      <c r="I9" s="646">
        <v>82</v>
      </c>
      <c r="J9" s="646">
        <v>53</v>
      </c>
      <c r="K9" s="646">
        <v>59</v>
      </c>
      <c r="L9" s="646">
        <v>35</v>
      </c>
      <c r="M9" s="646">
        <v>37</v>
      </c>
      <c r="N9" s="646">
        <v>7</v>
      </c>
      <c r="O9" s="646">
        <v>12</v>
      </c>
      <c r="P9" s="646">
        <v>8</v>
      </c>
      <c r="Q9" s="646" t="s">
        <v>428</v>
      </c>
      <c r="R9" s="646" t="s">
        <v>428</v>
      </c>
      <c r="S9" s="646">
        <v>1</v>
      </c>
      <c r="T9" s="646">
        <v>1</v>
      </c>
      <c r="U9" s="646">
        <v>1</v>
      </c>
      <c r="V9" s="646" t="s">
        <v>428</v>
      </c>
      <c r="W9" s="646" t="s">
        <v>428</v>
      </c>
      <c r="X9" s="646" t="s">
        <v>428</v>
      </c>
      <c r="Y9" s="594">
        <f t="shared" si="0"/>
        <v>1278</v>
      </c>
      <c r="Z9" s="646">
        <v>1278</v>
      </c>
      <c r="AA9" s="646" t="s">
        <v>428</v>
      </c>
      <c r="AB9" s="566"/>
    </row>
    <row r="10" spans="1:28" s="565" customFormat="1" ht="15.75">
      <c r="A10" s="595" t="s">
        <v>971</v>
      </c>
      <c r="B10" s="646">
        <v>256</v>
      </c>
      <c r="C10" s="646">
        <v>90</v>
      </c>
      <c r="D10" s="646">
        <v>119</v>
      </c>
      <c r="E10" s="646">
        <v>162</v>
      </c>
      <c r="F10" s="646">
        <v>57</v>
      </c>
      <c r="G10" s="646">
        <v>69</v>
      </c>
      <c r="H10" s="646">
        <v>87</v>
      </c>
      <c r="I10" s="646">
        <v>78</v>
      </c>
      <c r="J10" s="646">
        <v>74</v>
      </c>
      <c r="K10" s="646">
        <v>40</v>
      </c>
      <c r="L10" s="646">
        <v>56</v>
      </c>
      <c r="M10" s="646">
        <v>21</v>
      </c>
      <c r="N10" s="646">
        <v>17</v>
      </c>
      <c r="O10" s="646">
        <v>34</v>
      </c>
      <c r="P10" s="646">
        <v>5</v>
      </c>
      <c r="Q10" s="646" t="s">
        <v>428</v>
      </c>
      <c r="R10" s="646" t="s">
        <v>428</v>
      </c>
      <c r="S10" s="646">
        <v>2</v>
      </c>
      <c r="T10" s="646">
        <v>6</v>
      </c>
      <c r="U10" s="646">
        <v>3</v>
      </c>
      <c r="V10" s="646">
        <v>3</v>
      </c>
      <c r="W10" s="646" t="s">
        <v>428</v>
      </c>
      <c r="X10" s="646" t="s">
        <v>428</v>
      </c>
      <c r="Y10" s="594">
        <f t="shared" si="0"/>
        <v>1179</v>
      </c>
      <c r="Z10" s="646">
        <v>1179</v>
      </c>
      <c r="AA10" s="646" t="s">
        <v>428</v>
      </c>
      <c r="AB10" s="566"/>
    </row>
    <row r="11" spans="1:28" s="565" customFormat="1" ht="15.75">
      <c r="A11" s="595" t="s">
        <v>916</v>
      </c>
      <c r="B11" s="646">
        <v>214</v>
      </c>
      <c r="C11" s="646">
        <v>140</v>
      </c>
      <c r="D11" s="646">
        <v>108</v>
      </c>
      <c r="E11" s="646">
        <v>211</v>
      </c>
      <c r="F11" s="646">
        <v>48</v>
      </c>
      <c r="G11" s="646">
        <v>84</v>
      </c>
      <c r="H11" s="646">
        <v>38</v>
      </c>
      <c r="I11" s="646">
        <v>74</v>
      </c>
      <c r="J11" s="646">
        <v>61</v>
      </c>
      <c r="K11" s="646">
        <v>59</v>
      </c>
      <c r="L11" s="646">
        <v>50</v>
      </c>
      <c r="M11" s="646">
        <v>1</v>
      </c>
      <c r="N11" s="646">
        <v>16</v>
      </c>
      <c r="O11" s="646">
        <v>3</v>
      </c>
      <c r="P11" s="646">
        <v>9</v>
      </c>
      <c r="Q11" s="646" t="s">
        <v>428</v>
      </c>
      <c r="R11" s="646">
        <v>4</v>
      </c>
      <c r="S11" s="646" t="s">
        <v>428</v>
      </c>
      <c r="T11" s="646">
        <v>2</v>
      </c>
      <c r="U11" s="646" t="s">
        <v>428</v>
      </c>
      <c r="V11" s="646">
        <v>1</v>
      </c>
      <c r="W11" s="646" t="s">
        <v>428</v>
      </c>
      <c r="X11" s="646" t="s">
        <v>428</v>
      </c>
      <c r="Y11" s="594">
        <f t="shared" si="0"/>
        <v>1123</v>
      </c>
      <c r="Z11" s="646">
        <v>1123</v>
      </c>
      <c r="AA11" s="646" t="s">
        <v>428</v>
      </c>
      <c r="AB11" s="566"/>
    </row>
    <row r="12" spans="1:28" s="565" customFormat="1" ht="15.75">
      <c r="A12" s="595" t="s">
        <v>0</v>
      </c>
      <c r="B12" s="646">
        <v>275</v>
      </c>
      <c r="C12" s="646">
        <v>124</v>
      </c>
      <c r="D12" s="646">
        <v>83</v>
      </c>
      <c r="E12" s="646">
        <v>124</v>
      </c>
      <c r="F12" s="646">
        <v>64</v>
      </c>
      <c r="G12" s="646">
        <v>55</v>
      </c>
      <c r="H12" s="646">
        <v>51</v>
      </c>
      <c r="I12" s="646">
        <v>107</v>
      </c>
      <c r="J12" s="646">
        <v>75</v>
      </c>
      <c r="K12" s="646">
        <v>62</v>
      </c>
      <c r="L12" s="646">
        <v>45</v>
      </c>
      <c r="M12" s="646">
        <v>24</v>
      </c>
      <c r="N12" s="646">
        <v>7</v>
      </c>
      <c r="O12" s="646">
        <v>2</v>
      </c>
      <c r="P12" s="646">
        <v>6</v>
      </c>
      <c r="Q12" s="646" t="s">
        <v>428</v>
      </c>
      <c r="R12" s="646">
        <v>2</v>
      </c>
      <c r="S12" s="646" t="s">
        <v>428</v>
      </c>
      <c r="T12" s="646">
        <v>4</v>
      </c>
      <c r="U12" s="646">
        <v>1</v>
      </c>
      <c r="V12" s="646" t="s">
        <v>463</v>
      </c>
      <c r="W12" s="646" t="s">
        <v>428</v>
      </c>
      <c r="X12" s="646" t="s">
        <v>428</v>
      </c>
      <c r="Y12" s="594">
        <f t="shared" si="0"/>
        <v>1111</v>
      </c>
      <c r="Z12" s="646">
        <v>1111</v>
      </c>
      <c r="AA12" s="646" t="s">
        <v>428</v>
      </c>
      <c r="AB12" s="566"/>
    </row>
    <row r="13" spans="1:28" s="565" customFormat="1" ht="15.75">
      <c r="A13" s="595" t="s">
        <v>15</v>
      </c>
      <c r="B13" s="646">
        <v>202</v>
      </c>
      <c r="C13" s="646">
        <v>63</v>
      </c>
      <c r="D13" s="646">
        <v>68</v>
      </c>
      <c r="E13" s="646">
        <v>119</v>
      </c>
      <c r="F13" s="646">
        <v>116</v>
      </c>
      <c r="G13" s="646">
        <v>30</v>
      </c>
      <c r="H13" s="646">
        <v>27</v>
      </c>
      <c r="I13" s="646">
        <v>322</v>
      </c>
      <c r="J13" s="646">
        <v>30</v>
      </c>
      <c r="K13" s="646">
        <v>62</v>
      </c>
      <c r="L13" s="646">
        <v>17</v>
      </c>
      <c r="M13" s="646">
        <v>30</v>
      </c>
      <c r="N13" s="646">
        <v>9</v>
      </c>
      <c r="O13" s="646">
        <v>5</v>
      </c>
      <c r="P13" s="646">
        <v>6</v>
      </c>
      <c r="Q13" s="646" t="s">
        <v>428</v>
      </c>
      <c r="R13" s="646" t="s">
        <v>428</v>
      </c>
      <c r="S13" s="646" t="s">
        <v>428</v>
      </c>
      <c r="T13" s="646">
        <v>2</v>
      </c>
      <c r="U13" s="646" t="s">
        <v>428</v>
      </c>
      <c r="V13" s="646" t="s">
        <v>428</v>
      </c>
      <c r="W13" s="646" t="s">
        <v>428</v>
      </c>
      <c r="X13" s="646" t="s">
        <v>428</v>
      </c>
      <c r="Y13" s="594">
        <f t="shared" si="0"/>
        <v>1108</v>
      </c>
      <c r="Z13" s="646">
        <v>1108</v>
      </c>
      <c r="AA13" s="646" t="s">
        <v>428</v>
      </c>
      <c r="AB13" s="566"/>
    </row>
    <row r="14" spans="1:28" s="565" customFormat="1" ht="15.75">
      <c r="A14" s="595" t="s">
        <v>1271</v>
      </c>
      <c r="B14" s="646">
        <v>178</v>
      </c>
      <c r="C14" s="646">
        <v>67</v>
      </c>
      <c r="D14" s="646">
        <v>75</v>
      </c>
      <c r="E14" s="646">
        <v>125</v>
      </c>
      <c r="F14" s="646">
        <v>73</v>
      </c>
      <c r="G14" s="646">
        <v>173</v>
      </c>
      <c r="H14" s="646">
        <v>23</v>
      </c>
      <c r="I14" s="646">
        <v>188</v>
      </c>
      <c r="J14" s="646">
        <v>64</v>
      </c>
      <c r="K14" s="646">
        <v>45</v>
      </c>
      <c r="L14" s="646">
        <v>19</v>
      </c>
      <c r="M14" s="646">
        <v>15</v>
      </c>
      <c r="N14" s="646">
        <v>7</v>
      </c>
      <c r="O14" s="646">
        <v>5</v>
      </c>
      <c r="P14" s="646">
        <v>10</v>
      </c>
      <c r="Q14" s="646" t="s">
        <v>428</v>
      </c>
      <c r="R14" s="646" t="s">
        <v>428</v>
      </c>
      <c r="S14" s="646" t="s">
        <v>428</v>
      </c>
      <c r="T14" s="646">
        <v>1</v>
      </c>
      <c r="U14" s="646">
        <v>6</v>
      </c>
      <c r="V14" s="646">
        <v>1</v>
      </c>
      <c r="W14" s="646" t="s">
        <v>428</v>
      </c>
      <c r="X14" s="646" t="s">
        <v>428</v>
      </c>
      <c r="Y14" s="594">
        <f t="shared" si="0"/>
        <v>1075</v>
      </c>
      <c r="Z14" s="646">
        <v>1074</v>
      </c>
      <c r="AA14" s="646">
        <v>1</v>
      </c>
      <c r="AB14" s="566"/>
    </row>
    <row r="15" spans="1:28" s="565" customFormat="1" ht="15.75">
      <c r="A15" s="595" t="s">
        <v>920</v>
      </c>
      <c r="B15" s="646">
        <v>289</v>
      </c>
      <c r="C15" s="646">
        <v>109</v>
      </c>
      <c r="D15" s="646">
        <v>135</v>
      </c>
      <c r="E15" s="646">
        <v>174</v>
      </c>
      <c r="F15" s="646">
        <v>46</v>
      </c>
      <c r="G15" s="646">
        <v>51</v>
      </c>
      <c r="H15" s="646">
        <v>57</v>
      </c>
      <c r="I15" s="646">
        <v>39</v>
      </c>
      <c r="J15" s="646">
        <v>53</v>
      </c>
      <c r="K15" s="646">
        <v>56</v>
      </c>
      <c r="L15" s="646">
        <v>26</v>
      </c>
      <c r="M15" s="646">
        <v>11</v>
      </c>
      <c r="N15" s="646">
        <v>12</v>
      </c>
      <c r="O15" s="646">
        <v>4</v>
      </c>
      <c r="P15" s="646">
        <v>9</v>
      </c>
      <c r="Q15" s="646" t="s">
        <v>428</v>
      </c>
      <c r="R15" s="646" t="s">
        <v>428</v>
      </c>
      <c r="S15" s="646">
        <v>1</v>
      </c>
      <c r="T15" s="646" t="s">
        <v>428</v>
      </c>
      <c r="U15" s="646" t="s">
        <v>428</v>
      </c>
      <c r="V15" s="646" t="s">
        <v>428</v>
      </c>
      <c r="W15" s="646" t="s">
        <v>428</v>
      </c>
      <c r="X15" s="646" t="s">
        <v>428</v>
      </c>
      <c r="Y15" s="594">
        <f t="shared" si="0"/>
        <v>1072</v>
      </c>
      <c r="Z15" s="646">
        <v>1072</v>
      </c>
      <c r="AA15" s="646" t="s">
        <v>428</v>
      </c>
      <c r="AB15" s="566"/>
    </row>
    <row r="16" spans="1:28" s="565" customFormat="1" ht="15.75">
      <c r="A16" s="595" t="s">
        <v>870</v>
      </c>
      <c r="B16" s="646">
        <v>162</v>
      </c>
      <c r="C16" s="646">
        <v>235</v>
      </c>
      <c r="D16" s="646">
        <v>94</v>
      </c>
      <c r="E16" s="646">
        <v>139</v>
      </c>
      <c r="F16" s="646">
        <v>33</v>
      </c>
      <c r="G16" s="646">
        <v>22</v>
      </c>
      <c r="H16" s="646">
        <v>37</v>
      </c>
      <c r="I16" s="646">
        <v>119</v>
      </c>
      <c r="J16" s="646">
        <v>37</v>
      </c>
      <c r="K16" s="646">
        <v>75</v>
      </c>
      <c r="L16" s="646">
        <v>31</v>
      </c>
      <c r="M16" s="646">
        <v>3</v>
      </c>
      <c r="N16" s="646">
        <v>43</v>
      </c>
      <c r="O16" s="646">
        <v>3</v>
      </c>
      <c r="P16" s="646">
        <v>7</v>
      </c>
      <c r="Q16" s="646" t="s">
        <v>428</v>
      </c>
      <c r="R16" s="646">
        <v>4</v>
      </c>
      <c r="S16" s="646" t="s">
        <v>428</v>
      </c>
      <c r="T16" s="646">
        <v>1</v>
      </c>
      <c r="U16" s="646" t="s">
        <v>428</v>
      </c>
      <c r="V16" s="646">
        <v>1</v>
      </c>
      <c r="W16" s="646" t="s">
        <v>428</v>
      </c>
      <c r="X16" s="646" t="s">
        <v>428</v>
      </c>
      <c r="Y16" s="594">
        <f t="shared" si="0"/>
        <v>1046</v>
      </c>
      <c r="Z16" s="646">
        <v>1039</v>
      </c>
      <c r="AA16" s="646">
        <v>7</v>
      </c>
      <c r="AB16" s="566"/>
    </row>
    <row r="17" spans="1:28" s="565" customFormat="1" ht="15.75">
      <c r="A17" s="595" t="s">
        <v>911</v>
      </c>
      <c r="B17" s="646">
        <v>194</v>
      </c>
      <c r="C17" s="646">
        <v>208</v>
      </c>
      <c r="D17" s="646">
        <v>139</v>
      </c>
      <c r="E17" s="646">
        <v>71</v>
      </c>
      <c r="F17" s="646">
        <v>41</v>
      </c>
      <c r="G17" s="646">
        <v>28</v>
      </c>
      <c r="H17" s="646">
        <v>50</v>
      </c>
      <c r="I17" s="646">
        <v>91</v>
      </c>
      <c r="J17" s="646">
        <v>38</v>
      </c>
      <c r="K17" s="646">
        <v>50</v>
      </c>
      <c r="L17" s="646">
        <v>38</v>
      </c>
      <c r="M17" s="646">
        <v>5</v>
      </c>
      <c r="N17" s="646">
        <v>44</v>
      </c>
      <c r="O17" s="646">
        <v>10</v>
      </c>
      <c r="P17" s="646">
        <v>6</v>
      </c>
      <c r="Q17" s="646" t="s">
        <v>428</v>
      </c>
      <c r="R17" s="646">
        <v>17</v>
      </c>
      <c r="S17" s="646" t="s">
        <v>428</v>
      </c>
      <c r="T17" s="646">
        <v>6</v>
      </c>
      <c r="U17" s="646" t="s">
        <v>428</v>
      </c>
      <c r="V17" s="646">
        <v>3</v>
      </c>
      <c r="W17" s="646" t="s">
        <v>428</v>
      </c>
      <c r="X17" s="646" t="s">
        <v>428</v>
      </c>
      <c r="Y17" s="594">
        <f t="shared" si="0"/>
        <v>1039</v>
      </c>
      <c r="Z17" s="646">
        <v>1039</v>
      </c>
      <c r="AA17" s="646" t="s">
        <v>428</v>
      </c>
      <c r="AB17" s="566"/>
    </row>
    <row r="18" spans="1:28" s="565" customFormat="1" ht="15.75">
      <c r="A18" s="595" t="s">
        <v>84</v>
      </c>
      <c r="B18" s="646">
        <v>209</v>
      </c>
      <c r="C18" s="646">
        <v>85</v>
      </c>
      <c r="D18" s="646">
        <v>119</v>
      </c>
      <c r="E18" s="646">
        <v>63</v>
      </c>
      <c r="F18" s="646">
        <v>174</v>
      </c>
      <c r="G18" s="646">
        <v>124</v>
      </c>
      <c r="H18" s="646">
        <v>38</v>
      </c>
      <c r="I18" s="646">
        <v>66</v>
      </c>
      <c r="J18" s="646">
        <v>66</v>
      </c>
      <c r="K18" s="646">
        <v>17</v>
      </c>
      <c r="L18" s="646">
        <v>19</v>
      </c>
      <c r="M18" s="646">
        <v>18</v>
      </c>
      <c r="N18" s="646">
        <v>5</v>
      </c>
      <c r="O18" s="646">
        <v>9</v>
      </c>
      <c r="P18" s="646">
        <v>7</v>
      </c>
      <c r="Q18" s="646">
        <v>1</v>
      </c>
      <c r="R18" s="646" t="s">
        <v>428</v>
      </c>
      <c r="S18" s="646" t="s">
        <v>428</v>
      </c>
      <c r="T18" s="646" t="s">
        <v>428</v>
      </c>
      <c r="U18" s="646" t="s">
        <v>428</v>
      </c>
      <c r="V18" s="646" t="s">
        <v>428</v>
      </c>
      <c r="W18" s="646" t="s">
        <v>428</v>
      </c>
      <c r="X18" s="646" t="s">
        <v>428</v>
      </c>
      <c r="Y18" s="594">
        <f t="shared" si="0"/>
        <v>1020</v>
      </c>
      <c r="Z18" s="646">
        <v>1020</v>
      </c>
      <c r="AA18" s="646" t="s">
        <v>428</v>
      </c>
      <c r="AB18" s="566"/>
    </row>
    <row r="19" spans="1:28" s="565" customFormat="1" ht="15.75">
      <c r="A19" s="595" t="s">
        <v>1225</v>
      </c>
      <c r="B19" s="646">
        <v>248</v>
      </c>
      <c r="C19" s="646">
        <v>97</v>
      </c>
      <c r="D19" s="646">
        <v>74</v>
      </c>
      <c r="E19" s="646">
        <v>89</v>
      </c>
      <c r="F19" s="646">
        <v>49</v>
      </c>
      <c r="G19" s="646">
        <v>51</v>
      </c>
      <c r="H19" s="646">
        <v>67</v>
      </c>
      <c r="I19" s="646">
        <v>173</v>
      </c>
      <c r="J19" s="646">
        <v>63</v>
      </c>
      <c r="K19" s="646">
        <v>18</v>
      </c>
      <c r="L19" s="646">
        <v>21</v>
      </c>
      <c r="M19" s="646">
        <v>25</v>
      </c>
      <c r="N19" s="646">
        <v>19</v>
      </c>
      <c r="O19" s="646">
        <v>9</v>
      </c>
      <c r="P19" s="646">
        <v>11</v>
      </c>
      <c r="Q19" s="646" t="s">
        <v>428</v>
      </c>
      <c r="R19" s="646">
        <v>1</v>
      </c>
      <c r="S19" s="646" t="s">
        <v>428</v>
      </c>
      <c r="T19" s="646">
        <v>3</v>
      </c>
      <c r="U19" s="646" t="s">
        <v>428</v>
      </c>
      <c r="V19" s="646" t="s">
        <v>428</v>
      </c>
      <c r="W19" s="646" t="s">
        <v>428</v>
      </c>
      <c r="X19" s="646" t="s">
        <v>428</v>
      </c>
      <c r="Y19" s="594">
        <f t="shared" si="0"/>
        <v>1018</v>
      </c>
      <c r="Z19" s="646">
        <v>1018</v>
      </c>
      <c r="AA19" s="646" t="s">
        <v>428</v>
      </c>
      <c r="AB19" s="566"/>
    </row>
    <row r="20" spans="1:28" s="565" customFormat="1" ht="15.75">
      <c r="A20" s="595" t="s">
        <v>152</v>
      </c>
      <c r="B20" s="646">
        <v>196</v>
      </c>
      <c r="C20" s="646">
        <v>79</v>
      </c>
      <c r="D20" s="646">
        <v>121</v>
      </c>
      <c r="E20" s="646">
        <v>48</v>
      </c>
      <c r="F20" s="646">
        <v>174</v>
      </c>
      <c r="G20" s="646">
        <v>15</v>
      </c>
      <c r="H20" s="646">
        <v>47</v>
      </c>
      <c r="I20" s="646">
        <v>151</v>
      </c>
      <c r="J20" s="646">
        <v>33</v>
      </c>
      <c r="K20" s="646">
        <v>38</v>
      </c>
      <c r="L20" s="646">
        <v>18</v>
      </c>
      <c r="M20" s="646">
        <v>52</v>
      </c>
      <c r="N20" s="646">
        <v>9</v>
      </c>
      <c r="O20" s="646">
        <v>17</v>
      </c>
      <c r="P20" s="646">
        <v>9</v>
      </c>
      <c r="Q20" s="646" t="s">
        <v>428</v>
      </c>
      <c r="R20" s="646">
        <v>1</v>
      </c>
      <c r="S20" s="646" t="s">
        <v>428</v>
      </c>
      <c r="T20" s="646" t="s">
        <v>428</v>
      </c>
      <c r="U20" s="646">
        <v>1</v>
      </c>
      <c r="V20" s="646" t="s">
        <v>428</v>
      </c>
      <c r="W20" s="646" t="s">
        <v>428</v>
      </c>
      <c r="X20" s="646" t="s">
        <v>428</v>
      </c>
      <c r="Y20" s="594">
        <f t="shared" si="0"/>
        <v>1009</v>
      </c>
      <c r="Z20" s="646">
        <v>1009</v>
      </c>
      <c r="AA20" s="646" t="s">
        <v>428</v>
      </c>
      <c r="AB20" s="566"/>
    </row>
    <row r="21" spans="1:28" s="565" customFormat="1" ht="15.75">
      <c r="A21" s="595" t="s">
        <v>1140</v>
      </c>
      <c r="B21" s="646">
        <v>191</v>
      </c>
      <c r="C21" s="646">
        <v>179</v>
      </c>
      <c r="D21" s="646">
        <v>65</v>
      </c>
      <c r="E21" s="646">
        <v>150</v>
      </c>
      <c r="F21" s="646">
        <v>30</v>
      </c>
      <c r="G21" s="646">
        <v>30</v>
      </c>
      <c r="H21" s="646">
        <v>39</v>
      </c>
      <c r="I21" s="646">
        <v>130</v>
      </c>
      <c r="J21" s="646">
        <v>26</v>
      </c>
      <c r="K21" s="646">
        <v>35</v>
      </c>
      <c r="L21" s="646">
        <v>52</v>
      </c>
      <c r="M21" s="646">
        <v>29</v>
      </c>
      <c r="N21" s="646">
        <v>10</v>
      </c>
      <c r="O21" s="646">
        <v>11</v>
      </c>
      <c r="P21" s="646">
        <v>11</v>
      </c>
      <c r="Q21" s="646" t="s">
        <v>428</v>
      </c>
      <c r="R21" s="646">
        <v>1</v>
      </c>
      <c r="S21" s="646" t="s">
        <v>428</v>
      </c>
      <c r="T21" s="646">
        <v>1</v>
      </c>
      <c r="U21" s="646">
        <v>1</v>
      </c>
      <c r="V21" s="646" t="s">
        <v>428</v>
      </c>
      <c r="W21" s="646" t="s">
        <v>428</v>
      </c>
      <c r="X21" s="646" t="s">
        <v>428</v>
      </c>
      <c r="Y21" s="594">
        <f t="shared" si="0"/>
        <v>991</v>
      </c>
      <c r="Z21" s="646">
        <v>987</v>
      </c>
      <c r="AA21" s="646">
        <v>4</v>
      </c>
      <c r="AB21" s="566"/>
    </row>
    <row r="22" spans="1:28" s="565" customFormat="1" ht="15.75">
      <c r="A22" s="595" t="s">
        <v>1193</v>
      </c>
      <c r="B22" s="646">
        <v>133</v>
      </c>
      <c r="C22" s="646">
        <v>102</v>
      </c>
      <c r="D22" s="646">
        <v>114</v>
      </c>
      <c r="E22" s="646">
        <v>181</v>
      </c>
      <c r="F22" s="646">
        <v>14</v>
      </c>
      <c r="G22" s="646">
        <v>54</v>
      </c>
      <c r="H22" s="646">
        <v>28</v>
      </c>
      <c r="I22" s="646">
        <v>158</v>
      </c>
      <c r="J22" s="646">
        <v>40</v>
      </c>
      <c r="K22" s="646">
        <v>35</v>
      </c>
      <c r="L22" s="646">
        <v>26</v>
      </c>
      <c r="M22" s="646">
        <v>43</v>
      </c>
      <c r="N22" s="646">
        <v>26</v>
      </c>
      <c r="O22" s="646">
        <v>11</v>
      </c>
      <c r="P22" s="646">
        <v>6</v>
      </c>
      <c r="Q22" s="646" t="s">
        <v>428</v>
      </c>
      <c r="R22" s="646">
        <v>1</v>
      </c>
      <c r="S22" s="646" t="s">
        <v>428</v>
      </c>
      <c r="T22" s="646">
        <v>3</v>
      </c>
      <c r="U22" s="646" t="s">
        <v>428</v>
      </c>
      <c r="V22" s="646">
        <v>2</v>
      </c>
      <c r="W22" s="646" t="s">
        <v>428</v>
      </c>
      <c r="X22" s="646" t="s">
        <v>428</v>
      </c>
      <c r="Y22" s="594">
        <f t="shared" si="0"/>
        <v>977</v>
      </c>
      <c r="Z22" s="646">
        <v>977</v>
      </c>
      <c r="AA22" s="646" t="s">
        <v>428</v>
      </c>
      <c r="AB22" s="566"/>
    </row>
    <row r="23" spans="1:28" s="565" customFormat="1" ht="15.75">
      <c r="A23" s="595" t="s">
        <v>1157</v>
      </c>
      <c r="B23" s="646">
        <v>152</v>
      </c>
      <c r="C23" s="646">
        <v>45</v>
      </c>
      <c r="D23" s="646">
        <v>73</v>
      </c>
      <c r="E23" s="646">
        <v>104</v>
      </c>
      <c r="F23" s="646">
        <v>78</v>
      </c>
      <c r="G23" s="646">
        <v>134</v>
      </c>
      <c r="H23" s="646">
        <v>42</v>
      </c>
      <c r="I23" s="646">
        <v>114</v>
      </c>
      <c r="J23" s="646">
        <v>84</v>
      </c>
      <c r="K23" s="646">
        <v>49</v>
      </c>
      <c r="L23" s="646">
        <v>21</v>
      </c>
      <c r="M23" s="646">
        <v>30</v>
      </c>
      <c r="N23" s="646">
        <v>14</v>
      </c>
      <c r="O23" s="646">
        <v>11</v>
      </c>
      <c r="P23" s="646">
        <v>4</v>
      </c>
      <c r="Q23" s="646" t="s">
        <v>428</v>
      </c>
      <c r="R23" s="646" t="s">
        <v>428</v>
      </c>
      <c r="S23" s="646" t="s">
        <v>428</v>
      </c>
      <c r="T23" s="646">
        <v>3</v>
      </c>
      <c r="U23" s="646" t="s">
        <v>428</v>
      </c>
      <c r="V23" s="646" t="s">
        <v>428</v>
      </c>
      <c r="W23" s="646" t="s">
        <v>428</v>
      </c>
      <c r="X23" s="646" t="s">
        <v>428</v>
      </c>
      <c r="Y23" s="594">
        <f t="shared" si="0"/>
        <v>958</v>
      </c>
      <c r="Z23" s="646">
        <v>948</v>
      </c>
      <c r="AA23" s="646">
        <v>10</v>
      </c>
      <c r="AB23" s="566"/>
    </row>
    <row r="24" spans="1:28" s="565" customFormat="1" ht="15.75">
      <c r="A24" s="595" t="s">
        <v>1182</v>
      </c>
      <c r="B24" s="646">
        <v>196</v>
      </c>
      <c r="C24" s="646">
        <v>67</v>
      </c>
      <c r="D24" s="646">
        <v>96</v>
      </c>
      <c r="E24" s="646">
        <v>163</v>
      </c>
      <c r="F24" s="646">
        <v>56</v>
      </c>
      <c r="G24" s="646">
        <v>58</v>
      </c>
      <c r="H24" s="646">
        <v>43</v>
      </c>
      <c r="I24" s="646">
        <v>65</v>
      </c>
      <c r="J24" s="646">
        <v>57</v>
      </c>
      <c r="K24" s="646">
        <v>55</v>
      </c>
      <c r="L24" s="646">
        <v>18</v>
      </c>
      <c r="M24" s="646">
        <v>31</v>
      </c>
      <c r="N24" s="646">
        <v>11</v>
      </c>
      <c r="O24" s="646">
        <v>6</v>
      </c>
      <c r="P24" s="646">
        <v>6</v>
      </c>
      <c r="Q24" s="646" t="s">
        <v>428</v>
      </c>
      <c r="R24" s="646" t="s">
        <v>428</v>
      </c>
      <c r="S24" s="646">
        <v>1</v>
      </c>
      <c r="T24" s="646">
        <v>3</v>
      </c>
      <c r="U24" s="646" t="s">
        <v>428</v>
      </c>
      <c r="V24" s="646">
        <v>1</v>
      </c>
      <c r="W24" s="646" t="s">
        <v>428</v>
      </c>
      <c r="X24" s="646" t="s">
        <v>428</v>
      </c>
      <c r="Y24" s="594">
        <f t="shared" si="0"/>
        <v>933</v>
      </c>
      <c r="Z24" s="646">
        <v>933</v>
      </c>
      <c r="AA24" s="646" t="s">
        <v>428</v>
      </c>
      <c r="AB24" s="566"/>
    </row>
    <row r="25" spans="1:28" s="565" customFormat="1" ht="15.75">
      <c r="A25" s="595" t="s">
        <v>953</v>
      </c>
      <c r="B25" s="646">
        <v>176</v>
      </c>
      <c r="C25" s="646">
        <v>122</v>
      </c>
      <c r="D25" s="646">
        <v>130</v>
      </c>
      <c r="E25" s="646">
        <v>99</v>
      </c>
      <c r="F25" s="646">
        <v>74</v>
      </c>
      <c r="G25" s="646">
        <v>13</v>
      </c>
      <c r="H25" s="646">
        <v>46</v>
      </c>
      <c r="I25" s="646">
        <v>53</v>
      </c>
      <c r="J25" s="646">
        <v>47</v>
      </c>
      <c r="K25" s="646">
        <v>61</v>
      </c>
      <c r="L25" s="646">
        <v>25</v>
      </c>
      <c r="M25" s="646">
        <v>8</v>
      </c>
      <c r="N25" s="646">
        <v>35</v>
      </c>
      <c r="O25" s="646" t="s">
        <v>428</v>
      </c>
      <c r="P25" s="646">
        <v>2</v>
      </c>
      <c r="Q25" s="646" t="s">
        <v>428</v>
      </c>
      <c r="R25" s="646">
        <v>5</v>
      </c>
      <c r="S25" s="646" t="s">
        <v>428</v>
      </c>
      <c r="T25" s="646">
        <v>5</v>
      </c>
      <c r="U25" s="646" t="s">
        <v>428</v>
      </c>
      <c r="V25" s="646">
        <v>1</v>
      </c>
      <c r="W25" s="646" t="s">
        <v>428</v>
      </c>
      <c r="X25" s="646" t="s">
        <v>428</v>
      </c>
      <c r="Y25" s="594">
        <f t="shared" si="0"/>
        <v>902</v>
      </c>
      <c r="Z25" s="646">
        <v>902</v>
      </c>
      <c r="AA25" s="646" t="s">
        <v>428</v>
      </c>
      <c r="AB25" s="566"/>
    </row>
    <row r="26" spans="1:28" s="565" customFormat="1" ht="15.75">
      <c r="A26" s="595" t="s">
        <v>61</v>
      </c>
      <c r="B26" s="646">
        <v>192</v>
      </c>
      <c r="C26" s="646">
        <v>135</v>
      </c>
      <c r="D26" s="646">
        <v>58</v>
      </c>
      <c r="E26" s="646">
        <v>114</v>
      </c>
      <c r="F26" s="646">
        <v>48</v>
      </c>
      <c r="G26" s="646">
        <v>35</v>
      </c>
      <c r="H26" s="646">
        <v>52</v>
      </c>
      <c r="I26" s="646">
        <v>101</v>
      </c>
      <c r="J26" s="646">
        <v>64</v>
      </c>
      <c r="K26" s="646">
        <v>37</v>
      </c>
      <c r="L26" s="646">
        <v>25</v>
      </c>
      <c r="M26" s="646">
        <v>14</v>
      </c>
      <c r="N26" s="646">
        <v>11</v>
      </c>
      <c r="O26" s="646">
        <v>8</v>
      </c>
      <c r="P26" s="646">
        <v>5</v>
      </c>
      <c r="Q26" s="646" t="s">
        <v>428</v>
      </c>
      <c r="R26" s="646">
        <v>1</v>
      </c>
      <c r="S26" s="646" t="s">
        <v>428</v>
      </c>
      <c r="T26" s="646">
        <v>1</v>
      </c>
      <c r="U26" s="646" t="s">
        <v>428</v>
      </c>
      <c r="V26" s="646" t="s">
        <v>428</v>
      </c>
      <c r="W26" s="646" t="s">
        <v>428</v>
      </c>
      <c r="X26" s="646" t="s">
        <v>428</v>
      </c>
      <c r="Y26" s="594">
        <f t="shared" si="0"/>
        <v>901</v>
      </c>
      <c r="Z26" s="646">
        <v>900</v>
      </c>
      <c r="AA26" s="646">
        <v>1</v>
      </c>
      <c r="AB26" s="566"/>
    </row>
    <row r="27" spans="1:28" s="565" customFormat="1" ht="15.75">
      <c r="A27" s="595" t="s">
        <v>1003</v>
      </c>
      <c r="B27" s="646">
        <v>94</v>
      </c>
      <c r="C27" s="646">
        <v>49</v>
      </c>
      <c r="D27" s="646">
        <v>62</v>
      </c>
      <c r="E27" s="646">
        <v>77</v>
      </c>
      <c r="F27" s="646">
        <v>37</v>
      </c>
      <c r="G27" s="646">
        <v>35</v>
      </c>
      <c r="H27" s="646">
        <v>18</v>
      </c>
      <c r="I27" s="646">
        <v>401</v>
      </c>
      <c r="J27" s="646">
        <v>29</v>
      </c>
      <c r="K27" s="646">
        <v>26</v>
      </c>
      <c r="L27" s="646">
        <v>22</v>
      </c>
      <c r="M27" s="646">
        <v>16</v>
      </c>
      <c r="N27" s="646">
        <v>8</v>
      </c>
      <c r="O27" s="646">
        <v>1</v>
      </c>
      <c r="P27" s="646">
        <v>9</v>
      </c>
      <c r="Q27" s="646" t="s">
        <v>428</v>
      </c>
      <c r="R27" s="646" t="s">
        <v>428</v>
      </c>
      <c r="S27" s="646" t="s">
        <v>428</v>
      </c>
      <c r="T27" s="646" t="s">
        <v>428</v>
      </c>
      <c r="U27" s="646">
        <v>1</v>
      </c>
      <c r="V27" s="646" t="s">
        <v>428</v>
      </c>
      <c r="W27" s="646" t="s">
        <v>428</v>
      </c>
      <c r="X27" s="646" t="s">
        <v>428</v>
      </c>
      <c r="Y27" s="594">
        <f t="shared" si="0"/>
        <v>885</v>
      </c>
      <c r="Z27" s="646">
        <v>875</v>
      </c>
      <c r="AA27" s="646">
        <v>10</v>
      </c>
      <c r="AB27" s="566"/>
    </row>
    <row r="28" spans="1:28" s="565" customFormat="1" ht="15.75">
      <c r="A28" s="595" t="s">
        <v>24</v>
      </c>
      <c r="B28" s="646">
        <v>167</v>
      </c>
      <c r="C28" s="646">
        <v>64</v>
      </c>
      <c r="D28" s="646">
        <v>119</v>
      </c>
      <c r="E28" s="646">
        <v>89</v>
      </c>
      <c r="F28" s="646">
        <v>67</v>
      </c>
      <c r="G28" s="646">
        <v>46</v>
      </c>
      <c r="H28" s="646">
        <v>26</v>
      </c>
      <c r="I28" s="646">
        <v>138</v>
      </c>
      <c r="J28" s="646">
        <v>45</v>
      </c>
      <c r="K28" s="646">
        <v>51</v>
      </c>
      <c r="L28" s="646">
        <v>19</v>
      </c>
      <c r="M28" s="646">
        <v>15</v>
      </c>
      <c r="N28" s="646">
        <v>6</v>
      </c>
      <c r="O28" s="646">
        <v>7</v>
      </c>
      <c r="P28" s="646">
        <v>8</v>
      </c>
      <c r="Q28" s="646" t="s">
        <v>428</v>
      </c>
      <c r="R28" s="646" t="s">
        <v>428</v>
      </c>
      <c r="S28" s="646" t="s">
        <v>428</v>
      </c>
      <c r="T28" s="646">
        <v>1</v>
      </c>
      <c r="U28" s="646">
        <v>2</v>
      </c>
      <c r="V28" s="646" t="s">
        <v>428</v>
      </c>
      <c r="W28" s="646" t="s">
        <v>428</v>
      </c>
      <c r="X28" s="646" t="s">
        <v>428</v>
      </c>
      <c r="Y28" s="594">
        <f t="shared" si="0"/>
        <v>870</v>
      </c>
      <c r="Z28" s="646">
        <v>870</v>
      </c>
      <c r="AA28" s="646" t="s">
        <v>428</v>
      </c>
      <c r="AB28" s="566"/>
    </row>
    <row r="29" spans="1:28" s="565" customFormat="1" ht="15.75">
      <c r="A29" s="595" t="s">
        <v>957</v>
      </c>
      <c r="B29" s="646">
        <v>213</v>
      </c>
      <c r="C29" s="646">
        <v>156</v>
      </c>
      <c r="D29" s="646">
        <v>24</v>
      </c>
      <c r="E29" s="646">
        <v>129</v>
      </c>
      <c r="F29" s="646">
        <v>55</v>
      </c>
      <c r="G29" s="646">
        <v>14</v>
      </c>
      <c r="H29" s="646">
        <v>50</v>
      </c>
      <c r="I29" s="646">
        <v>72</v>
      </c>
      <c r="J29" s="646">
        <v>36</v>
      </c>
      <c r="K29" s="646">
        <v>19</v>
      </c>
      <c r="L29" s="646">
        <v>32</v>
      </c>
      <c r="M29" s="646">
        <v>6</v>
      </c>
      <c r="N29" s="646">
        <v>22</v>
      </c>
      <c r="O29" s="646">
        <v>2</v>
      </c>
      <c r="P29" s="646">
        <v>9</v>
      </c>
      <c r="Q29" s="646">
        <v>2</v>
      </c>
      <c r="R29" s="646">
        <v>5</v>
      </c>
      <c r="S29" s="646" t="s">
        <v>428</v>
      </c>
      <c r="T29" s="646">
        <v>2</v>
      </c>
      <c r="U29" s="646">
        <v>1</v>
      </c>
      <c r="V29" s="646" t="s">
        <v>428</v>
      </c>
      <c r="W29" s="646" t="s">
        <v>428</v>
      </c>
      <c r="X29" s="646" t="s">
        <v>428</v>
      </c>
      <c r="Y29" s="594">
        <f t="shared" si="0"/>
        <v>849</v>
      </c>
      <c r="Z29" s="646">
        <v>849</v>
      </c>
      <c r="AA29" s="646" t="s">
        <v>428</v>
      </c>
      <c r="AB29" s="566"/>
    </row>
    <row r="30" spans="1:28" s="565" customFormat="1" ht="15.75">
      <c r="A30" s="595" t="s">
        <v>112</v>
      </c>
      <c r="B30" s="646">
        <v>88</v>
      </c>
      <c r="C30" s="646">
        <v>27</v>
      </c>
      <c r="D30" s="646">
        <v>19</v>
      </c>
      <c r="E30" s="646">
        <v>20</v>
      </c>
      <c r="F30" s="646">
        <v>325</v>
      </c>
      <c r="G30" s="646">
        <v>46</v>
      </c>
      <c r="H30" s="646">
        <v>22</v>
      </c>
      <c r="I30" s="646">
        <v>162</v>
      </c>
      <c r="J30" s="646">
        <v>41</v>
      </c>
      <c r="K30" s="646">
        <v>37</v>
      </c>
      <c r="L30" s="646">
        <v>5</v>
      </c>
      <c r="M30" s="646">
        <v>13</v>
      </c>
      <c r="N30" s="646">
        <v>1</v>
      </c>
      <c r="O30" s="646">
        <v>17</v>
      </c>
      <c r="P30" s="646">
        <v>9</v>
      </c>
      <c r="Q30" s="646" t="s">
        <v>428</v>
      </c>
      <c r="R30" s="646">
        <v>1</v>
      </c>
      <c r="S30" s="646">
        <v>1</v>
      </c>
      <c r="T30" s="646" t="s">
        <v>428</v>
      </c>
      <c r="U30" s="646">
        <v>2</v>
      </c>
      <c r="V30" s="646" t="s">
        <v>428</v>
      </c>
      <c r="W30" s="646" t="s">
        <v>428</v>
      </c>
      <c r="X30" s="646" t="s">
        <v>428</v>
      </c>
      <c r="Y30" s="594">
        <f t="shared" si="0"/>
        <v>836</v>
      </c>
      <c r="Z30" s="646">
        <v>836</v>
      </c>
      <c r="AA30" s="646" t="s">
        <v>428</v>
      </c>
      <c r="AB30" s="566"/>
    </row>
    <row r="31" spans="1:28" s="565" customFormat="1" ht="15.75">
      <c r="A31" s="595" t="s">
        <v>1255</v>
      </c>
      <c r="B31" s="646">
        <v>196</v>
      </c>
      <c r="C31" s="646">
        <v>47</v>
      </c>
      <c r="D31" s="646">
        <v>43</v>
      </c>
      <c r="E31" s="646">
        <v>120</v>
      </c>
      <c r="F31" s="646">
        <v>104</v>
      </c>
      <c r="G31" s="646">
        <v>70</v>
      </c>
      <c r="H31" s="646">
        <v>25</v>
      </c>
      <c r="I31" s="646">
        <v>94</v>
      </c>
      <c r="J31" s="646">
        <v>37</v>
      </c>
      <c r="K31" s="646">
        <v>27</v>
      </c>
      <c r="L31" s="646">
        <v>20</v>
      </c>
      <c r="M31" s="646">
        <v>24</v>
      </c>
      <c r="N31" s="646">
        <v>9</v>
      </c>
      <c r="O31" s="646">
        <v>9</v>
      </c>
      <c r="P31" s="646">
        <v>3</v>
      </c>
      <c r="Q31" s="646" t="s">
        <v>428</v>
      </c>
      <c r="R31" s="646" t="s">
        <v>428</v>
      </c>
      <c r="S31" s="646" t="s">
        <v>428</v>
      </c>
      <c r="T31" s="646" t="s">
        <v>428</v>
      </c>
      <c r="U31" s="646" t="s">
        <v>428</v>
      </c>
      <c r="V31" s="646">
        <v>1</v>
      </c>
      <c r="W31" s="646" t="s">
        <v>428</v>
      </c>
      <c r="X31" s="646" t="s">
        <v>428</v>
      </c>
      <c r="Y31" s="594">
        <f t="shared" si="0"/>
        <v>829</v>
      </c>
      <c r="Z31" s="646">
        <v>825</v>
      </c>
      <c r="AA31" s="646">
        <v>4</v>
      </c>
      <c r="AB31" s="566"/>
    </row>
    <row r="32" spans="1:28" s="565" customFormat="1" ht="15.75">
      <c r="A32" s="593" t="s">
        <v>70</v>
      </c>
      <c r="B32" s="645">
        <v>190</v>
      </c>
      <c r="C32" s="645">
        <v>71</v>
      </c>
      <c r="D32" s="645">
        <v>31</v>
      </c>
      <c r="E32" s="645">
        <v>70</v>
      </c>
      <c r="F32" s="645">
        <v>60</v>
      </c>
      <c r="G32" s="645">
        <v>73</v>
      </c>
      <c r="H32" s="645">
        <v>31</v>
      </c>
      <c r="I32" s="645">
        <v>163</v>
      </c>
      <c r="J32" s="645">
        <v>22</v>
      </c>
      <c r="K32" s="645">
        <v>23</v>
      </c>
      <c r="L32" s="645">
        <v>24</v>
      </c>
      <c r="M32" s="645">
        <v>29</v>
      </c>
      <c r="N32" s="645">
        <v>12</v>
      </c>
      <c r="O32" s="645">
        <v>10</v>
      </c>
      <c r="P32" s="645">
        <v>7</v>
      </c>
      <c r="Q32" s="645" t="s">
        <v>428</v>
      </c>
      <c r="R32" s="645" t="s">
        <v>428</v>
      </c>
      <c r="S32" s="645" t="s">
        <v>428</v>
      </c>
      <c r="T32" s="645" t="s">
        <v>428</v>
      </c>
      <c r="U32" s="645">
        <v>2</v>
      </c>
      <c r="V32" s="645" t="s">
        <v>428</v>
      </c>
      <c r="W32" s="645" t="s">
        <v>428</v>
      </c>
      <c r="X32" s="645" t="s">
        <v>428</v>
      </c>
      <c r="Y32" s="592">
        <f t="shared" si="0"/>
        <v>818</v>
      </c>
      <c r="Z32" s="645">
        <v>818</v>
      </c>
      <c r="AA32" s="645" t="s">
        <v>428</v>
      </c>
      <c r="AB32" s="566"/>
    </row>
    <row r="33" spans="1:28" s="565" customFormat="1" ht="15.75">
      <c r="A33" s="597" t="s">
        <v>948</v>
      </c>
      <c r="B33" s="647">
        <v>157</v>
      </c>
      <c r="C33" s="647">
        <v>84</v>
      </c>
      <c r="D33" s="647">
        <v>46</v>
      </c>
      <c r="E33" s="647">
        <v>140</v>
      </c>
      <c r="F33" s="647">
        <v>47</v>
      </c>
      <c r="G33" s="647">
        <v>21</v>
      </c>
      <c r="H33" s="647">
        <v>27</v>
      </c>
      <c r="I33" s="647">
        <v>34</v>
      </c>
      <c r="J33" s="647">
        <v>87</v>
      </c>
      <c r="K33" s="647">
        <v>33</v>
      </c>
      <c r="L33" s="647">
        <v>33</v>
      </c>
      <c r="M33" s="647">
        <v>23</v>
      </c>
      <c r="N33" s="647">
        <v>10</v>
      </c>
      <c r="O33" s="647">
        <v>3</v>
      </c>
      <c r="P33" s="647">
        <v>2</v>
      </c>
      <c r="Q33" s="647">
        <v>1</v>
      </c>
      <c r="R33" s="647">
        <v>1</v>
      </c>
      <c r="S33" s="647" t="s">
        <v>428</v>
      </c>
      <c r="T33" s="647">
        <v>2</v>
      </c>
      <c r="U33" s="647">
        <v>1</v>
      </c>
      <c r="V33" s="647" t="s">
        <v>428</v>
      </c>
      <c r="W33" s="647" t="s">
        <v>428</v>
      </c>
      <c r="X33" s="647" t="s">
        <v>428</v>
      </c>
      <c r="Y33" s="596">
        <f t="shared" ref="Y33:Y52" si="1">SUM(B33:X33)</f>
        <v>752</v>
      </c>
      <c r="Z33" s="647">
        <v>752</v>
      </c>
      <c r="AA33" s="647" t="s">
        <v>428</v>
      </c>
      <c r="AB33" s="566"/>
    </row>
    <row r="34" spans="1:28" s="565" customFormat="1" ht="15.75">
      <c r="A34" s="595" t="s">
        <v>907</v>
      </c>
      <c r="B34" s="646">
        <v>166</v>
      </c>
      <c r="C34" s="646">
        <v>91</v>
      </c>
      <c r="D34" s="646">
        <v>52</v>
      </c>
      <c r="E34" s="646">
        <v>64</v>
      </c>
      <c r="F34" s="646">
        <v>32</v>
      </c>
      <c r="G34" s="646">
        <v>70</v>
      </c>
      <c r="H34" s="646">
        <v>65</v>
      </c>
      <c r="I34" s="646">
        <v>74</v>
      </c>
      <c r="J34" s="646">
        <v>38</v>
      </c>
      <c r="K34" s="646">
        <v>32</v>
      </c>
      <c r="L34" s="646">
        <v>22</v>
      </c>
      <c r="M34" s="646">
        <v>7</v>
      </c>
      <c r="N34" s="646">
        <v>3</v>
      </c>
      <c r="O34" s="646">
        <v>8</v>
      </c>
      <c r="P34" s="646">
        <v>4</v>
      </c>
      <c r="Q34" s="646">
        <v>3</v>
      </c>
      <c r="R34" s="646">
        <v>3</v>
      </c>
      <c r="S34" s="646" t="s">
        <v>428</v>
      </c>
      <c r="T34" s="646">
        <v>3</v>
      </c>
      <c r="U34" s="646" t="s">
        <v>428</v>
      </c>
      <c r="V34" s="646" t="s">
        <v>428</v>
      </c>
      <c r="W34" s="646" t="s">
        <v>428</v>
      </c>
      <c r="X34" s="646" t="s">
        <v>428</v>
      </c>
      <c r="Y34" s="594">
        <f t="shared" si="1"/>
        <v>737</v>
      </c>
      <c r="Z34" s="646">
        <v>725</v>
      </c>
      <c r="AA34" s="646">
        <v>12</v>
      </c>
      <c r="AB34" s="566"/>
    </row>
    <row r="35" spans="1:28" s="565" customFormat="1" ht="15.75">
      <c r="A35" s="595" t="s">
        <v>905</v>
      </c>
      <c r="B35" s="646">
        <v>102</v>
      </c>
      <c r="C35" s="646">
        <v>109</v>
      </c>
      <c r="D35" s="646">
        <v>60</v>
      </c>
      <c r="E35" s="646">
        <v>108</v>
      </c>
      <c r="F35" s="646">
        <v>38</v>
      </c>
      <c r="G35" s="646">
        <v>47</v>
      </c>
      <c r="H35" s="646">
        <v>43</v>
      </c>
      <c r="I35" s="646">
        <v>71</v>
      </c>
      <c r="J35" s="646">
        <v>47</v>
      </c>
      <c r="K35" s="646">
        <v>41</v>
      </c>
      <c r="L35" s="646">
        <v>30</v>
      </c>
      <c r="M35" s="646">
        <v>3</v>
      </c>
      <c r="N35" s="646">
        <v>12</v>
      </c>
      <c r="O35" s="646">
        <v>1</v>
      </c>
      <c r="P35" s="646">
        <v>15</v>
      </c>
      <c r="Q35" s="646" t="s">
        <v>428</v>
      </c>
      <c r="R35" s="646">
        <v>6</v>
      </c>
      <c r="S35" s="646" t="s">
        <v>428</v>
      </c>
      <c r="T35" s="646">
        <v>1</v>
      </c>
      <c r="U35" s="646" t="s">
        <v>428</v>
      </c>
      <c r="V35" s="646">
        <v>1</v>
      </c>
      <c r="W35" s="646" t="s">
        <v>428</v>
      </c>
      <c r="X35" s="646" t="s">
        <v>428</v>
      </c>
      <c r="Y35" s="594">
        <f t="shared" si="1"/>
        <v>735</v>
      </c>
      <c r="Z35" s="646">
        <v>735</v>
      </c>
      <c r="AA35" s="646" t="s">
        <v>428</v>
      </c>
      <c r="AB35" s="566"/>
    </row>
    <row r="36" spans="1:28" s="565" customFormat="1" ht="15.75">
      <c r="A36" s="595" t="s">
        <v>931</v>
      </c>
      <c r="B36" s="646">
        <v>89</v>
      </c>
      <c r="C36" s="646">
        <v>145</v>
      </c>
      <c r="D36" s="646">
        <v>80</v>
      </c>
      <c r="E36" s="646">
        <v>73</v>
      </c>
      <c r="F36" s="646">
        <v>32</v>
      </c>
      <c r="G36" s="646">
        <v>10</v>
      </c>
      <c r="H36" s="646">
        <v>49</v>
      </c>
      <c r="I36" s="646">
        <v>96</v>
      </c>
      <c r="J36" s="646">
        <v>35</v>
      </c>
      <c r="K36" s="646">
        <v>33</v>
      </c>
      <c r="L36" s="646">
        <v>28</v>
      </c>
      <c r="M36" s="646">
        <v>3</v>
      </c>
      <c r="N36" s="646">
        <v>28</v>
      </c>
      <c r="O36" s="646">
        <v>14</v>
      </c>
      <c r="P36" s="646">
        <v>5</v>
      </c>
      <c r="Q36" s="646" t="s">
        <v>428</v>
      </c>
      <c r="R36" s="646">
        <v>9</v>
      </c>
      <c r="S36" s="646">
        <v>1</v>
      </c>
      <c r="T36" s="646">
        <v>2</v>
      </c>
      <c r="U36" s="646" t="s">
        <v>428</v>
      </c>
      <c r="V36" s="646">
        <v>1</v>
      </c>
      <c r="W36" s="646" t="s">
        <v>428</v>
      </c>
      <c r="X36" s="646" t="s">
        <v>428</v>
      </c>
      <c r="Y36" s="594">
        <f t="shared" si="1"/>
        <v>733</v>
      </c>
      <c r="Z36" s="646">
        <v>731</v>
      </c>
      <c r="AA36" s="646">
        <v>2</v>
      </c>
      <c r="AB36" s="566"/>
    </row>
    <row r="37" spans="1:28" s="565" customFormat="1" ht="15.75">
      <c r="A37" s="595" t="s">
        <v>7</v>
      </c>
      <c r="B37" s="646">
        <v>168</v>
      </c>
      <c r="C37" s="646">
        <v>78</v>
      </c>
      <c r="D37" s="646">
        <v>67</v>
      </c>
      <c r="E37" s="646">
        <v>82</v>
      </c>
      <c r="F37" s="646">
        <v>47</v>
      </c>
      <c r="G37" s="646">
        <v>25</v>
      </c>
      <c r="H37" s="646">
        <v>25</v>
      </c>
      <c r="I37" s="646">
        <v>45</v>
      </c>
      <c r="J37" s="646">
        <v>66</v>
      </c>
      <c r="K37" s="646">
        <v>29</v>
      </c>
      <c r="L37" s="646">
        <v>37</v>
      </c>
      <c r="M37" s="646">
        <v>20</v>
      </c>
      <c r="N37" s="646">
        <v>9</v>
      </c>
      <c r="O37" s="646">
        <v>11</v>
      </c>
      <c r="P37" s="646">
        <v>3</v>
      </c>
      <c r="Q37" s="646">
        <v>1</v>
      </c>
      <c r="R37" s="646">
        <v>2</v>
      </c>
      <c r="S37" s="646" t="s">
        <v>428</v>
      </c>
      <c r="T37" s="646">
        <v>2</v>
      </c>
      <c r="U37" s="646">
        <v>1</v>
      </c>
      <c r="V37" s="646" t="s">
        <v>428</v>
      </c>
      <c r="W37" s="646" t="s">
        <v>428</v>
      </c>
      <c r="X37" s="646" t="s">
        <v>428</v>
      </c>
      <c r="Y37" s="594">
        <f t="shared" si="1"/>
        <v>718</v>
      </c>
      <c r="Z37" s="646">
        <v>718</v>
      </c>
      <c r="AA37" s="646" t="s">
        <v>428</v>
      </c>
      <c r="AB37" s="566"/>
    </row>
    <row r="38" spans="1:28" s="565" customFormat="1" ht="15.75">
      <c r="A38" s="595" t="s">
        <v>106</v>
      </c>
      <c r="B38" s="646">
        <v>176</v>
      </c>
      <c r="C38" s="646">
        <v>34</v>
      </c>
      <c r="D38" s="646">
        <v>45</v>
      </c>
      <c r="E38" s="646">
        <v>50</v>
      </c>
      <c r="F38" s="646">
        <v>63</v>
      </c>
      <c r="G38" s="646">
        <v>112</v>
      </c>
      <c r="H38" s="646">
        <v>29</v>
      </c>
      <c r="I38" s="646">
        <v>50</v>
      </c>
      <c r="J38" s="646">
        <v>27</v>
      </c>
      <c r="K38" s="646">
        <v>42</v>
      </c>
      <c r="L38" s="646">
        <v>16</v>
      </c>
      <c r="M38" s="646">
        <v>15</v>
      </c>
      <c r="N38" s="646">
        <v>4</v>
      </c>
      <c r="O38" s="646">
        <v>15</v>
      </c>
      <c r="P38" s="646">
        <v>7</v>
      </c>
      <c r="Q38" s="646" t="s">
        <v>428</v>
      </c>
      <c r="R38" s="646">
        <v>2</v>
      </c>
      <c r="S38" s="646" t="s">
        <v>428</v>
      </c>
      <c r="T38" s="646">
        <v>1</v>
      </c>
      <c r="U38" s="646" t="s">
        <v>428</v>
      </c>
      <c r="V38" s="646" t="s">
        <v>428</v>
      </c>
      <c r="W38" s="646" t="s">
        <v>428</v>
      </c>
      <c r="X38" s="646" t="s">
        <v>428</v>
      </c>
      <c r="Y38" s="594">
        <f t="shared" si="1"/>
        <v>688</v>
      </c>
      <c r="Z38" s="646">
        <v>677</v>
      </c>
      <c r="AA38" s="646">
        <v>11</v>
      </c>
      <c r="AB38" s="566"/>
    </row>
    <row r="39" spans="1:28" s="565" customFormat="1" ht="15.75">
      <c r="A39" s="595" t="s">
        <v>1174</v>
      </c>
      <c r="B39" s="646">
        <v>119</v>
      </c>
      <c r="C39" s="646">
        <v>24</v>
      </c>
      <c r="D39" s="646">
        <v>40</v>
      </c>
      <c r="E39" s="646">
        <v>75</v>
      </c>
      <c r="F39" s="646">
        <v>48</v>
      </c>
      <c r="G39" s="646">
        <v>85</v>
      </c>
      <c r="H39" s="646">
        <v>35</v>
      </c>
      <c r="I39" s="646">
        <v>143</v>
      </c>
      <c r="J39" s="646">
        <v>27</v>
      </c>
      <c r="K39" s="646">
        <v>38</v>
      </c>
      <c r="L39" s="646">
        <v>20</v>
      </c>
      <c r="M39" s="646">
        <v>15</v>
      </c>
      <c r="N39" s="646">
        <v>7</v>
      </c>
      <c r="O39" s="646">
        <v>4</v>
      </c>
      <c r="P39" s="646">
        <v>2</v>
      </c>
      <c r="Q39" s="646" t="s">
        <v>428</v>
      </c>
      <c r="R39" s="646" t="s">
        <v>428</v>
      </c>
      <c r="S39" s="646" t="s">
        <v>428</v>
      </c>
      <c r="T39" s="646">
        <v>1</v>
      </c>
      <c r="U39" s="646" t="s">
        <v>428</v>
      </c>
      <c r="V39" s="646" t="s">
        <v>428</v>
      </c>
      <c r="W39" s="646" t="s">
        <v>428</v>
      </c>
      <c r="X39" s="646" t="s">
        <v>428</v>
      </c>
      <c r="Y39" s="594">
        <f t="shared" si="1"/>
        <v>683</v>
      </c>
      <c r="Z39" s="646">
        <v>678</v>
      </c>
      <c r="AA39" s="646">
        <v>5</v>
      </c>
      <c r="AB39" s="566"/>
    </row>
    <row r="40" spans="1:28" s="565" customFormat="1" ht="15.75">
      <c r="A40" s="595" t="s">
        <v>1113</v>
      </c>
      <c r="B40" s="646">
        <v>153</v>
      </c>
      <c r="C40" s="646">
        <v>93</v>
      </c>
      <c r="D40" s="646">
        <v>54</v>
      </c>
      <c r="E40" s="646">
        <v>61</v>
      </c>
      <c r="F40" s="646">
        <v>10</v>
      </c>
      <c r="G40" s="646">
        <v>14</v>
      </c>
      <c r="H40" s="646">
        <v>39</v>
      </c>
      <c r="I40" s="646">
        <v>59</v>
      </c>
      <c r="J40" s="646">
        <v>76</v>
      </c>
      <c r="K40" s="646">
        <v>47</v>
      </c>
      <c r="L40" s="646">
        <v>31</v>
      </c>
      <c r="M40" s="646">
        <v>10</v>
      </c>
      <c r="N40" s="646">
        <v>15</v>
      </c>
      <c r="O40" s="646">
        <v>2</v>
      </c>
      <c r="P40" s="646">
        <v>7</v>
      </c>
      <c r="Q40" s="646" t="s">
        <v>428</v>
      </c>
      <c r="R40" s="646">
        <v>5</v>
      </c>
      <c r="S40" s="646" t="s">
        <v>428</v>
      </c>
      <c r="T40" s="646">
        <v>1</v>
      </c>
      <c r="U40" s="646" t="s">
        <v>428</v>
      </c>
      <c r="V40" s="646">
        <v>1</v>
      </c>
      <c r="W40" s="646" t="s">
        <v>428</v>
      </c>
      <c r="X40" s="646" t="s">
        <v>428</v>
      </c>
      <c r="Y40" s="594">
        <f t="shared" si="1"/>
        <v>678</v>
      </c>
      <c r="Z40" s="646">
        <v>678</v>
      </c>
      <c r="AA40" s="646" t="s">
        <v>428</v>
      </c>
      <c r="AB40" s="566"/>
    </row>
    <row r="41" spans="1:28" s="565" customFormat="1" ht="15.75">
      <c r="A41" s="595" t="s">
        <v>924</v>
      </c>
      <c r="B41" s="646">
        <v>133</v>
      </c>
      <c r="C41" s="646">
        <v>157</v>
      </c>
      <c r="D41" s="646">
        <v>70</v>
      </c>
      <c r="E41" s="646">
        <v>64</v>
      </c>
      <c r="F41" s="646">
        <v>24</v>
      </c>
      <c r="G41" s="646">
        <v>4</v>
      </c>
      <c r="H41" s="646">
        <v>37</v>
      </c>
      <c r="I41" s="646">
        <v>64</v>
      </c>
      <c r="J41" s="646">
        <v>32</v>
      </c>
      <c r="K41" s="646">
        <v>24</v>
      </c>
      <c r="L41" s="646">
        <v>26</v>
      </c>
      <c r="M41" s="646">
        <v>1</v>
      </c>
      <c r="N41" s="646">
        <v>23</v>
      </c>
      <c r="O41" s="646" t="s">
        <v>428</v>
      </c>
      <c r="P41" s="646">
        <v>7</v>
      </c>
      <c r="Q41" s="646" t="s">
        <v>428</v>
      </c>
      <c r="R41" s="646">
        <v>7</v>
      </c>
      <c r="S41" s="646" t="s">
        <v>428</v>
      </c>
      <c r="T41" s="646">
        <v>1</v>
      </c>
      <c r="U41" s="646">
        <v>1</v>
      </c>
      <c r="V41" s="646" t="s">
        <v>428</v>
      </c>
      <c r="W41" s="646" t="s">
        <v>428</v>
      </c>
      <c r="X41" s="646" t="s">
        <v>428</v>
      </c>
      <c r="Y41" s="594">
        <f t="shared" si="1"/>
        <v>675</v>
      </c>
      <c r="Z41" s="646">
        <v>675</v>
      </c>
      <c r="AA41" s="646" t="s">
        <v>428</v>
      </c>
      <c r="AB41" s="566"/>
    </row>
    <row r="42" spans="1:28" s="565" customFormat="1" ht="15.75">
      <c r="A42" s="595" t="s">
        <v>940</v>
      </c>
      <c r="B42" s="646">
        <v>160</v>
      </c>
      <c r="C42" s="646">
        <v>77</v>
      </c>
      <c r="D42" s="646">
        <v>63</v>
      </c>
      <c r="E42" s="646">
        <v>65</v>
      </c>
      <c r="F42" s="646">
        <v>34</v>
      </c>
      <c r="G42" s="646">
        <v>15</v>
      </c>
      <c r="H42" s="646">
        <v>39</v>
      </c>
      <c r="I42" s="646">
        <v>61</v>
      </c>
      <c r="J42" s="646">
        <v>37</v>
      </c>
      <c r="K42" s="646">
        <v>24</v>
      </c>
      <c r="L42" s="646">
        <v>27</v>
      </c>
      <c r="M42" s="646">
        <v>22</v>
      </c>
      <c r="N42" s="646">
        <v>15</v>
      </c>
      <c r="O42" s="646">
        <v>1</v>
      </c>
      <c r="P42" s="646">
        <v>6</v>
      </c>
      <c r="Q42" s="646" t="s">
        <v>428</v>
      </c>
      <c r="R42" s="646">
        <v>1</v>
      </c>
      <c r="S42" s="646" t="s">
        <v>428</v>
      </c>
      <c r="T42" s="646">
        <v>2</v>
      </c>
      <c r="U42" s="646" t="s">
        <v>428</v>
      </c>
      <c r="V42" s="646" t="s">
        <v>428</v>
      </c>
      <c r="W42" s="646" t="s">
        <v>428</v>
      </c>
      <c r="X42" s="646" t="s">
        <v>428</v>
      </c>
      <c r="Y42" s="594">
        <f t="shared" si="1"/>
        <v>649</v>
      </c>
      <c r="Z42" s="646">
        <v>641</v>
      </c>
      <c r="AA42" s="646">
        <v>8</v>
      </c>
      <c r="AB42" s="566"/>
    </row>
    <row r="43" spans="1:28" s="565" customFormat="1" ht="15.75">
      <c r="A43" s="595" t="s">
        <v>883</v>
      </c>
      <c r="B43" s="646">
        <v>126</v>
      </c>
      <c r="C43" s="646">
        <v>187</v>
      </c>
      <c r="D43" s="646">
        <v>35</v>
      </c>
      <c r="E43" s="646">
        <v>71</v>
      </c>
      <c r="F43" s="646">
        <v>31</v>
      </c>
      <c r="G43" s="646">
        <v>5</v>
      </c>
      <c r="H43" s="646">
        <v>25</v>
      </c>
      <c r="I43" s="646">
        <v>33</v>
      </c>
      <c r="J43" s="646">
        <v>30</v>
      </c>
      <c r="K43" s="646">
        <v>32</v>
      </c>
      <c r="L43" s="646">
        <v>28</v>
      </c>
      <c r="M43" s="646">
        <v>1</v>
      </c>
      <c r="N43" s="646">
        <v>25</v>
      </c>
      <c r="O43" s="646">
        <v>4</v>
      </c>
      <c r="P43" s="646">
        <v>4</v>
      </c>
      <c r="Q43" s="646" t="s">
        <v>428</v>
      </c>
      <c r="R43" s="646">
        <v>2</v>
      </c>
      <c r="S43" s="646" t="s">
        <v>428</v>
      </c>
      <c r="T43" s="646">
        <v>1</v>
      </c>
      <c r="U43" s="646">
        <v>1</v>
      </c>
      <c r="V43" s="646" t="s">
        <v>428</v>
      </c>
      <c r="W43" s="646" t="s">
        <v>428</v>
      </c>
      <c r="X43" s="646" t="s">
        <v>428</v>
      </c>
      <c r="Y43" s="594">
        <f t="shared" si="1"/>
        <v>641</v>
      </c>
      <c r="Z43" s="646">
        <v>641</v>
      </c>
      <c r="AA43" s="646" t="s">
        <v>428</v>
      </c>
      <c r="AB43" s="566"/>
    </row>
    <row r="44" spans="1:28" s="565" customFormat="1" ht="15.75">
      <c r="A44" s="595" t="s">
        <v>980</v>
      </c>
      <c r="B44" s="646">
        <v>141</v>
      </c>
      <c r="C44" s="646">
        <v>73</v>
      </c>
      <c r="D44" s="646">
        <v>69</v>
      </c>
      <c r="E44" s="646">
        <v>80</v>
      </c>
      <c r="F44" s="646">
        <v>36</v>
      </c>
      <c r="G44" s="646">
        <v>15</v>
      </c>
      <c r="H44" s="646">
        <v>36</v>
      </c>
      <c r="I44" s="646">
        <v>56</v>
      </c>
      <c r="J44" s="646">
        <v>41</v>
      </c>
      <c r="K44" s="646">
        <v>30</v>
      </c>
      <c r="L44" s="646">
        <v>14</v>
      </c>
      <c r="M44" s="646">
        <v>5</v>
      </c>
      <c r="N44" s="646">
        <v>14</v>
      </c>
      <c r="O44" s="646">
        <v>1</v>
      </c>
      <c r="P44" s="646">
        <v>8</v>
      </c>
      <c r="Q44" s="646" t="s">
        <v>428</v>
      </c>
      <c r="R44" s="646" t="s">
        <v>428</v>
      </c>
      <c r="S44" s="646" t="s">
        <v>428</v>
      </c>
      <c r="T44" s="646">
        <v>2</v>
      </c>
      <c r="U44" s="646" t="s">
        <v>428</v>
      </c>
      <c r="V44" s="646" t="s">
        <v>428</v>
      </c>
      <c r="W44" s="646" t="s">
        <v>428</v>
      </c>
      <c r="X44" s="646" t="s">
        <v>428</v>
      </c>
      <c r="Y44" s="594">
        <f t="shared" si="1"/>
        <v>621</v>
      </c>
      <c r="Z44" s="646">
        <v>621</v>
      </c>
      <c r="AA44" s="646" t="s">
        <v>428</v>
      </c>
      <c r="AB44" s="566"/>
    </row>
    <row r="45" spans="1:28" s="565" customFormat="1" ht="15.75">
      <c r="A45" s="595" t="s">
        <v>1278</v>
      </c>
      <c r="B45" s="646">
        <v>157</v>
      </c>
      <c r="C45" s="646">
        <v>37</v>
      </c>
      <c r="D45" s="646">
        <v>40</v>
      </c>
      <c r="E45" s="646">
        <v>63</v>
      </c>
      <c r="F45" s="646">
        <v>82</v>
      </c>
      <c r="G45" s="646">
        <v>47</v>
      </c>
      <c r="H45" s="646">
        <v>27</v>
      </c>
      <c r="I45" s="646">
        <v>45</v>
      </c>
      <c r="J45" s="646">
        <v>29</v>
      </c>
      <c r="K45" s="646">
        <v>21</v>
      </c>
      <c r="L45" s="646">
        <v>24</v>
      </c>
      <c r="M45" s="646">
        <v>10</v>
      </c>
      <c r="N45" s="646">
        <v>5</v>
      </c>
      <c r="O45" s="646">
        <v>15</v>
      </c>
      <c r="P45" s="646">
        <v>5</v>
      </c>
      <c r="Q45" s="646" t="s">
        <v>428</v>
      </c>
      <c r="R45" s="646">
        <v>1</v>
      </c>
      <c r="S45" s="646" t="s">
        <v>428</v>
      </c>
      <c r="T45" s="646" t="s">
        <v>428</v>
      </c>
      <c r="U45" s="646">
        <v>1</v>
      </c>
      <c r="V45" s="646">
        <v>1</v>
      </c>
      <c r="W45" s="646" t="s">
        <v>428</v>
      </c>
      <c r="X45" s="646" t="s">
        <v>428</v>
      </c>
      <c r="Y45" s="594">
        <f t="shared" si="1"/>
        <v>610</v>
      </c>
      <c r="Z45" s="646">
        <v>610</v>
      </c>
      <c r="AA45" s="646" t="s">
        <v>428</v>
      </c>
      <c r="AB45" s="566"/>
    </row>
    <row r="46" spans="1:28" s="565" customFormat="1" ht="15.75">
      <c r="A46" s="595" t="s">
        <v>962</v>
      </c>
      <c r="B46" s="646">
        <v>142</v>
      </c>
      <c r="C46" s="646">
        <v>70</v>
      </c>
      <c r="D46" s="646">
        <v>52</v>
      </c>
      <c r="E46" s="646">
        <v>84</v>
      </c>
      <c r="F46" s="646">
        <v>27</v>
      </c>
      <c r="G46" s="646">
        <v>6</v>
      </c>
      <c r="H46" s="646">
        <v>35</v>
      </c>
      <c r="I46" s="646">
        <v>32</v>
      </c>
      <c r="J46" s="646">
        <v>33</v>
      </c>
      <c r="K46" s="646">
        <v>34</v>
      </c>
      <c r="L46" s="646">
        <v>22</v>
      </c>
      <c r="M46" s="646">
        <v>17</v>
      </c>
      <c r="N46" s="646">
        <v>12</v>
      </c>
      <c r="O46" s="646">
        <v>1</v>
      </c>
      <c r="P46" s="646">
        <v>3</v>
      </c>
      <c r="Q46" s="646" t="s">
        <v>428</v>
      </c>
      <c r="R46" s="646">
        <v>4</v>
      </c>
      <c r="S46" s="646">
        <v>1</v>
      </c>
      <c r="T46" s="646">
        <v>2</v>
      </c>
      <c r="U46" s="646">
        <v>1</v>
      </c>
      <c r="V46" s="646" t="s">
        <v>428</v>
      </c>
      <c r="W46" s="646" t="s">
        <v>428</v>
      </c>
      <c r="X46" s="646" t="s">
        <v>428</v>
      </c>
      <c r="Y46" s="594">
        <f t="shared" si="1"/>
        <v>578</v>
      </c>
      <c r="Z46" s="646">
        <v>576</v>
      </c>
      <c r="AA46" s="646">
        <v>2</v>
      </c>
      <c r="AB46" s="566"/>
    </row>
    <row r="47" spans="1:28" s="565" customFormat="1" ht="15.75">
      <c r="A47" s="595" t="s">
        <v>894</v>
      </c>
      <c r="B47" s="646">
        <v>90</v>
      </c>
      <c r="C47" s="646">
        <v>80</v>
      </c>
      <c r="D47" s="646">
        <v>45</v>
      </c>
      <c r="E47" s="646">
        <v>75</v>
      </c>
      <c r="F47" s="646">
        <v>23</v>
      </c>
      <c r="G47" s="646">
        <v>15</v>
      </c>
      <c r="H47" s="646">
        <v>31</v>
      </c>
      <c r="I47" s="646">
        <v>56</v>
      </c>
      <c r="J47" s="646">
        <v>36</v>
      </c>
      <c r="K47" s="646">
        <v>40</v>
      </c>
      <c r="L47" s="646">
        <v>7</v>
      </c>
      <c r="M47" s="646">
        <v>11</v>
      </c>
      <c r="N47" s="646">
        <v>14</v>
      </c>
      <c r="O47" s="646">
        <v>5</v>
      </c>
      <c r="P47" s="646">
        <v>4</v>
      </c>
      <c r="Q47" s="646">
        <v>1</v>
      </c>
      <c r="R47" s="646">
        <v>4</v>
      </c>
      <c r="S47" s="646" t="s">
        <v>428</v>
      </c>
      <c r="T47" s="646" t="s">
        <v>428</v>
      </c>
      <c r="U47" s="646" t="s">
        <v>428</v>
      </c>
      <c r="V47" s="646" t="s">
        <v>428</v>
      </c>
      <c r="W47" s="646" t="s">
        <v>428</v>
      </c>
      <c r="X47" s="646" t="s">
        <v>428</v>
      </c>
      <c r="Y47" s="594">
        <f t="shared" si="1"/>
        <v>537</v>
      </c>
      <c r="Z47" s="646">
        <v>536</v>
      </c>
      <c r="AA47" s="646">
        <v>1</v>
      </c>
      <c r="AB47" s="566"/>
    </row>
    <row r="48" spans="1:28" s="565" customFormat="1" ht="15.75">
      <c r="A48" s="595" t="s">
        <v>150</v>
      </c>
      <c r="B48" s="646">
        <v>114</v>
      </c>
      <c r="C48" s="646">
        <v>61</v>
      </c>
      <c r="D48" s="646">
        <v>44</v>
      </c>
      <c r="E48" s="646">
        <v>52</v>
      </c>
      <c r="F48" s="646">
        <v>11</v>
      </c>
      <c r="G48" s="646">
        <v>12</v>
      </c>
      <c r="H48" s="646">
        <v>24</v>
      </c>
      <c r="I48" s="646">
        <v>101</v>
      </c>
      <c r="J48" s="646">
        <v>28</v>
      </c>
      <c r="K48" s="646">
        <v>34</v>
      </c>
      <c r="L48" s="646">
        <v>26</v>
      </c>
      <c r="M48" s="646">
        <v>13</v>
      </c>
      <c r="N48" s="646">
        <v>2</v>
      </c>
      <c r="O48" s="646">
        <v>5</v>
      </c>
      <c r="P48" s="646">
        <v>2</v>
      </c>
      <c r="Q48" s="646" t="s">
        <v>428</v>
      </c>
      <c r="R48" s="646">
        <v>1</v>
      </c>
      <c r="S48" s="646" t="s">
        <v>428</v>
      </c>
      <c r="T48" s="646">
        <v>1</v>
      </c>
      <c r="U48" s="646" t="s">
        <v>428</v>
      </c>
      <c r="V48" s="646" t="s">
        <v>428</v>
      </c>
      <c r="W48" s="646" t="s">
        <v>428</v>
      </c>
      <c r="X48" s="646" t="s">
        <v>428</v>
      </c>
      <c r="Y48" s="594">
        <f t="shared" si="1"/>
        <v>531</v>
      </c>
      <c r="Z48" s="646">
        <v>531</v>
      </c>
      <c r="AA48" s="646" t="s">
        <v>428</v>
      </c>
      <c r="AB48" s="566"/>
    </row>
    <row r="49" spans="1:28" s="565" customFormat="1" ht="15.75">
      <c r="A49" s="595" t="s">
        <v>1132</v>
      </c>
      <c r="B49" s="646">
        <v>139</v>
      </c>
      <c r="C49" s="646">
        <v>69</v>
      </c>
      <c r="D49" s="646">
        <v>35</v>
      </c>
      <c r="E49" s="646">
        <v>26</v>
      </c>
      <c r="F49" s="646">
        <v>15</v>
      </c>
      <c r="G49" s="646">
        <v>2</v>
      </c>
      <c r="H49" s="646">
        <v>25</v>
      </c>
      <c r="I49" s="646">
        <v>39</v>
      </c>
      <c r="J49" s="646">
        <v>77</v>
      </c>
      <c r="K49" s="646">
        <v>30</v>
      </c>
      <c r="L49" s="646">
        <v>36</v>
      </c>
      <c r="M49" s="646">
        <v>7</v>
      </c>
      <c r="N49" s="646">
        <v>9</v>
      </c>
      <c r="O49" s="646">
        <v>5</v>
      </c>
      <c r="P49" s="646">
        <v>4</v>
      </c>
      <c r="Q49" s="646" t="s">
        <v>428</v>
      </c>
      <c r="R49" s="646" t="s">
        <v>428</v>
      </c>
      <c r="S49" s="646" t="s">
        <v>428</v>
      </c>
      <c r="T49" s="646">
        <v>4</v>
      </c>
      <c r="U49" s="646">
        <v>1</v>
      </c>
      <c r="V49" s="646" t="s">
        <v>428</v>
      </c>
      <c r="W49" s="646" t="s">
        <v>428</v>
      </c>
      <c r="X49" s="646" t="s">
        <v>428</v>
      </c>
      <c r="Y49" s="594">
        <f t="shared" si="1"/>
        <v>523</v>
      </c>
      <c r="Z49" s="646">
        <v>523</v>
      </c>
      <c r="AA49" s="646" t="s">
        <v>428</v>
      </c>
      <c r="AB49" s="566"/>
    </row>
    <row r="50" spans="1:28" s="565" customFormat="1" ht="15.75">
      <c r="A50" s="595" t="s">
        <v>1264</v>
      </c>
      <c r="B50" s="646">
        <v>109</v>
      </c>
      <c r="C50" s="646">
        <v>76</v>
      </c>
      <c r="D50" s="646">
        <v>36</v>
      </c>
      <c r="E50" s="646">
        <v>50</v>
      </c>
      <c r="F50" s="646">
        <v>15</v>
      </c>
      <c r="G50" s="646">
        <v>11</v>
      </c>
      <c r="H50" s="646">
        <v>38</v>
      </c>
      <c r="I50" s="646">
        <v>49</v>
      </c>
      <c r="J50" s="646">
        <v>22</v>
      </c>
      <c r="K50" s="646">
        <v>24</v>
      </c>
      <c r="L50" s="646">
        <v>25</v>
      </c>
      <c r="M50" s="646">
        <v>12</v>
      </c>
      <c r="N50" s="646">
        <v>19</v>
      </c>
      <c r="O50" s="646" t="s">
        <v>428</v>
      </c>
      <c r="P50" s="646">
        <v>3</v>
      </c>
      <c r="Q50" s="646" t="s">
        <v>428</v>
      </c>
      <c r="R50" s="646" t="s">
        <v>428</v>
      </c>
      <c r="S50" s="646" t="s">
        <v>428</v>
      </c>
      <c r="T50" s="646">
        <v>2</v>
      </c>
      <c r="U50" s="646">
        <v>1</v>
      </c>
      <c r="V50" s="646" t="s">
        <v>428</v>
      </c>
      <c r="W50" s="646" t="s">
        <v>428</v>
      </c>
      <c r="X50" s="646" t="s">
        <v>428</v>
      </c>
      <c r="Y50" s="594">
        <f t="shared" si="1"/>
        <v>492</v>
      </c>
      <c r="Z50" s="646">
        <v>492</v>
      </c>
      <c r="AA50" s="646" t="s">
        <v>428</v>
      </c>
      <c r="AB50" s="566"/>
    </row>
    <row r="51" spans="1:28" s="565" customFormat="1" ht="15.75">
      <c r="A51" s="595" t="s">
        <v>1205</v>
      </c>
      <c r="B51" s="646">
        <v>113</v>
      </c>
      <c r="C51" s="646">
        <v>59</v>
      </c>
      <c r="D51" s="646">
        <v>44</v>
      </c>
      <c r="E51" s="646">
        <v>33</v>
      </c>
      <c r="F51" s="646">
        <v>10</v>
      </c>
      <c r="G51" s="646">
        <v>9</v>
      </c>
      <c r="H51" s="646">
        <v>12</v>
      </c>
      <c r="I51" s="646">
        <v>41</v>
      </c>
      <c r="J51" s="646">
        <v>15</v>
      </c>
      <c r="K51" s="646">
        <v>6</v>
      </c>
      <c r="L51" s="646">
        <v>24</v>
      </c>
      <c r="M51" s="646">
        <v>13</v>
      </c>
      <c r="N51" s="646">
        <v>9</v>
      </c>
      <c r="O51" s="646">
        <v>1</v>
      </c>
      <c r="P51" s="646">
        <v>4</v>
      </c>
      <c r="Q51" s="646" t="s">
        <v>428</v>
      </c>
      <c r="R51" s="646" t="s">
        <v>428</v>
      </c>
      <c r="S51" s="646" t="s">
        <v>428</v>
      </c>
      <c r="T51" s="646" t="s">
        <v>428</v>
      </c>
      <c r="U51" s="646" t="s">
        <v>428</v>
      </c>
      <c r="V51" s="646">
        <v>1</v>
      </c>
      <c r="W51" s="646">
        <v>1</v>
      </c>
      <c r="X51" s="646" t="s">
        <v>428</v>
      </c>
      <c r="Y51" s="594">
        <f t="shared" si="1"/>
        <v>395</v>
      </c>
      <c r="Z51" s="646">
        <v>395</v>
      </c>
      <c r="AA51" s="646" t="s">
        <v>428</v>
      </c>
      <c r="AB51" s="566"/>
    </row>
    <row r="52" spans="1:28" s="565" customFormat="1" ht="15.75">
      <c r="A52" s="593" t="s">
        <v>889</v>
      </c>
      <c r="B52" s="645">
        <v>44</v>
      </c>
      <c r="C52" s="645">
        <v>88</v>
      </c>
      <c r="D52" s="645">
        <v>13</v>
      </c>
      <c r="E52" s="645">
        <v>38</v>
      </c>
      <c r="F52" s="645">
        <v>20</v>
      </c>
      <c r="G52" s="645">
        <v>4</v>
      </c>
      <c r="H52" s="645">
        <v>7</v>
      </c>
      <c r="I52" s="645">
        <v>18</v>
      </c>
      <c r="J52" s="645">
        <v>18</v>
      </c>
      <c r="K52" s="645">
        <v>5</v>
      </c>
      <c r="L52" s="645">
        <v>9</v>
      </c>
      <c r="M52" s="645" t="s">
        <v>428</v>
      </c>
      <c r="N52" s="645">
        <v>13</v>
      </c>
      <c r="O52" s="645">
        <v>1</v>
      </c>
      <c r="P52" s="645" t="s">
        <v>428</v>
      </c>
      <c r="Q52" s="645" t="s">
        <v>428</v>
      </c>
      <c r="R52" s="645">
        <v>3</v>
      </c>
      <c r="S52" s="645" t="s">
        <v>428</v>
      </c>
      <c r="T52" s="645" t="s">
        <v>428</v>
      </c>
      <c r="U52" s="645" t="s">
        <v>428</v>
      </c>
      <c r="V52" s="645">
        <v>1</v>
      </c>
      <c r="W52" s="645" t="s">
        <v>428</v>
      </c>
      <c r="X52" s="645" t="s">
        <v>428</v>
      </c>
      <c r="Y52" s="592">
        <f t="shared" si="1"/>
        <v>282</v>
      </c>
      <c r="Z52" s="645">
        <v>282</v>
      </c>
      <c r="AA52" s="645" t="s">
        <v>428</v>
      </c>
      <c r="AB52" s="566"/>
    </row>
    <row r="53" spans="1:28" s="589" customFormat="1" ht="23.25" customHeight="1">
      <c r="A53" s="1083" t="s">
        <v>1059</v>
      </c>
      <c r="B53" s="591">
        <f>SUM(B3:B52)</f>
        <v>9168</v>
      </c>
      <c r="C53" s="591">
        <f t="shared" ref="C53:W53" si="2">SUM(C3:C52)</f>
        <v>5116</v>
      </c>
      <c r="D53" s="591">
        <f t="shared" si="2"/>
        <v>4197</v>
      </c>
      <c r="E53" s="591">
        <f t="shared" si="2"/>
        <v>5550</v>
      </c>
      <c r="F53" s="591">
        <f t="shared" si="2"/>
        <v>3386</v>
      </c>
      <c r="G53" s="591">
        <f t="shared" si="2"/>
        <v>2524</v>
      </c>
      <c r="H53" s="591">
        <f t="shared" si="2"/>
        <v>2082</v>
      </c>
      <c r="I53" s="591">
        <f t="shared" si="2"/>
        <v>5294</v>
      </c>
      <c r="J53" s="591">
        <f t="shared" si="2"/>
        <v>2533</v>
      </c>
      <c r="K53" s="591">
        <f t="shared" si="2"/>
        <v>2085</v>
      </c>
      <c r="L53" s="591">
        <f t="shared" si="2"/>
        <v>1554</v>
      </c>
      <c r="M53" s="591">
        <f t="shared" si="2"/>
        <v>920</v>
      </c>
      <c r="N53" s="591">
        <f t="shared" si="2"/>
        <v>714</v>
      </c>
      <c r="O53" s="591">
        <f t="shared" si="2"/>
        <v>397</v>
      </c>
      <c r="P53" s="591">
        <f t="shared" si="2"/>
        <v>332</v>
      </c>
      <c r="Q53" s="591">
        <f t="shared" si="2"/>
        <v>9</v>
      </c>
      <c r="R53" s="591">
        <f t="shared" si="2"/>
        <v>119</v>
      </c>
      <c r="S53" s="591">
        <f t="shared" si="2"/>
        <v>9</v>
      </c>
      <c r="T53" s="591">
        <f t="shared" si="2"/>
        <v>86</v>
      </c>
      <c r="U53" s="591">
        <f t="shared" si="2"/>
        <v>36</v>
      </c>
      <c r="V53" s="591">
        <f t="shared" si="2"/>
        <v>27</v>
      </c>
      <c r="W53" s="591">
        <f t="shared" si="2"/>
        <v>1</v>
      </c>
      <c r="X53" s="591" t="s">
        <v>428</v>
      </c>
      <c r="Y53" s="591">
        <f>SUM(Y3:Y52)</f>
        <v>46139</v>
      </c>
      <c r="Z53" s="591">
        <f>SUM(Z3:Z52)</f>
        <v>45931</v>
      </c>
      <c r="AA53" s="591">
        <f>SUM(AA3:AA52)</f>
        <v>208</v>
      </c>
      <c r="AB53" s="590"/>
    </row>
    <row r="54" spans="1:28" s="583" customFormat="1" ht="15.75">
      <c r="A54" s="587" t="s">
        <v>1058</v>
      </c>
      <c r="B54" s="588"/>
      <c r="C54" s="588"/>
      <c r="D54" s="588"/>
      <c r="E54" s="588"/>
      <c r="F54" s="588"/>
      <c r="G54" s="588"/>
      <c r="H54" s="588"/>
      <c r="I54" s="588"/>
      <c r="J54" s="588"/>
      <c r="K54" s="588"/>
      <c r="L54" s="588"/>
      <c r="M54" s="588"/>
      <c r="N54" s="588"/>
      <c r="O54" s="588"/>
      <c r="P54" s="588"/>
      <c r="Q54" s="588"/>
      <c r="R54" s="588"/>
      <c r="S54" s="588"/>
      <c r="T54" s="588"/>
      <c r="U54" s="588"/>
      <c r="V54" s="588"/>
      <c r="W54" s="588"/>
      <c r="X54" s="588"/>
      <c r="Y54" s="588"/>
      <c r="Z54" s="588"/>
      <c r="AA54" s="588"/>
      <c r="AB54" s="584"/>
    </row>
    <row r="55" spans="1:28" s="583" customFormat="1" ht="15.75">
      <c r="A55" s="587" t="s">
        <v>1321</v>
      </c>
      <c r="B55" s="586"/>
      <c r="C55" s="586"/>
      <c r="D55" s="586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Q55" s="585"/>
      <c r="R55" s="585"/>
      <c r="S55" s="585"/>
      <c r="T55" s="585"/>
      <c r="U55" s="585"/>
      <c r="V55" s="585"/>
      <c r="W55" s="585"/>
      <c r="X55" s="585"/>
      <c r="Y55" s="585"/>
      <c r="Z55" s="585"/>
      <c r="AA55" s="585"/>
      <c r="AB55" s="584"/>
    </row>
    <row r="56" spans="1:28" s="565" customFormat="1" ht="15.75">
      <c r="A56" s="568"/>
      <c r="B56" s="568"/>
      <c r="C56" s="568"/>
      <c r="D56" s="568"/>
      <c r="E56" s="567"/>
      <c r="F56" s="567"/>
      <c r="G56" s="567"/>
      <c r="H56" s="567"/>
      <c r="I56" s="567"/>
      <c r="J56" s="567"/>
      <c r="K56" s="567"/>
      <c r="L56" s="567"/>
      <c r="M56" s="567"/>
      <c r="N56" s="567"/>
      <c r="O56" s="567"/>
      <c r="P56" s="567"/>
      <c r="Q56" s="567"/>
      <c r="R56" s="567"/>
      <c r="S56" s="567"/>
      <c r="T56" s="567"/>
      <c r="U56" s="567"/>
      <c r="V56" s="567"/>
      <c r="W56" s="567"/>
      <c r="X56" s="567"/>
      <c r="Y56" s="567"/>
      <c r="Z56" s="567"/>
      <c r="AA56" s="567"/>
      <c r="AB56" s="566"/>
    </row>
    <row r="57" spans="1:28" s="565" customFormat="1" ht="15.75">
      <c r="A57" s="568"/>
      <c r="B57" s="603"/>
      <c r="C57" s="603"/>
      <c r="D57" s="603"/>
      <c r="E57" s="603"/>
      <c r="F57" s="603"/>
      <c r="G57" s="603"/>
      <c r="H57" s="603"/>
      <c r="I57" s="603"/>
      <c r="J57" s="603"/>
      <c r="K57" s="603"/>
      <c r="L57" s="603"/>
      <c r="M57" s="603"/>
      <c r="N57" s="603"/>
      <c r="O57" s="603"/>
      <c r="P57" s="603"/>
      <c r="Q57" s="603"/>
      <c r="R57" s="603"/>
      <c r="S57" s="603"/>
      <c r="T57" s="603"/>
      <c r="U57" s="603"/>
      <c r="V57" s="603"/>
      <c r="W57" s="603"/>
      <c r="X57" s="603"/>
      <c r="Y57" s="603"/>
      <c r="Z57" s="603"/>
      <c r="AA57" s="603"/>
      <c r="AB57" s="566"/>
    </row>
    <row r="58" spans="1:28" s="565" customFormat="1" ht="15.75">
      <c r="A58" s="568"/>
      <c r="B58" s="568"/>
      <c r="C58" s="568"/>
      <c r="D58" s="568"/>
      <c r="E58" s="567"/>
      <c r="F58" s="567"/>
      <c r="G58" s="567"/>
      <c r="H58" s="567"/>
      <c r="I58" s="567"/>
      <c r="J58" s="567"/>
      <c r="K58" s="567"/>
      <c r="L58" s="567"/>
      <c r="M58" s="567"/>
      <c r="N58" s="567"/>
      <c r="O58" s="567"/>
      <c r="P58" s="567"/>
      <c r="Q58" s="567"/>
      <c r="R58" s="567"/>
      <c r="S58" s="567"/>
      <c r="T58" s="567"/>
      <c r="U58" s="567"/>
      <c r="V58" s="567"/>
      <c r="W58" s="567"/>
      <c r="X58" s="567"/>
      <c r="Y58" s="567"/>
      <c r="Z58" s="567"/>
      <c r="AA58" s="567"/>
      <c r="AB58" s="566"/>
    </row>
    <row r="59" spans="1:28" s="565" customFormat="1" ht="15.75">
      <c r="A59" s="568"/>
      <c r="B59" s="568"/>
      <c r="C59" s="568"/>
      <c r="D59" s="568"/>
      <c r="E59" s="567"/>
      <c r="F59" s="567"/>
      <c r="G59" s="567"/>
      <c r="H59" s="567"/>
      <c r="I59" s="567"/>
      <c r="J59" s="567"/>
      <c r="K59" s="567"/>
      <c r="L59" s="567"/>
      <c r="M59" s="567"/>
      <c r="N59" s="567"/>
      <c r="O59" s="567"/>
      <c r="P59" s="567"/>
      <c r="Q59" s="567"/>
      <c r="R59" s="567"/>
      <c r="S59" s="567"/>
      <c r="T59" s="567"/>
      <c r="U59" s="567"/>
      <c r="V59" s="567"/>
      <c r="W59" s="567"/>
      <c r="X59" s="567"/>
      <c r="Y59" s="567"/>
      <c r="Z59" s="567"/>
      <c r="AA59" s="567"/>
      <c r="AB59" s="566"/>
    </row>
    <row r="60" spans="1:28" s="565" customFormat="1" ht="15.75">
      <c r="A60" s="568"/>
      <c r="B60" s="568"/>
      <c r="C60" s="568"/>
      <c r="D60" s="568"/>
      <c r="E60" s="567"/>
      <c r="F60" s="567"/>
      <c r="G60" s="567"/>
      <c r="H60" s="567"/>
      <c r="I60" s="567"/>
      <c r="J60" s="567"/>
      <c r="K60" s="567"/>
      <c r="L60" s="567"/>
      <c r="M60" s="567"/>
      <c r="N60" s="567"/>
      <c r="O60" s="567"/>
      <c r="P60" s="567"/>
      <c r="Q60" s="567"/>
      <c r="R60" s="567"/>
      <c r="S60" s="567"/>
      <c r="T60" s="567"/>
      <c r="U60" s="567"/>
      <c r="V60" s="567"/>
      <c r="W60" s="567"/>
      <c r="X60" s="567"/>
      <c r="Y60" s="567"/>
      <c r="Z60" s="567"/>
      <c r="AA60" s="567"/>
      <c r="AB60" s="566"/>
    </row>
    <row r="61" spans="1:28" s="565" customFormat="1" ht="15.75">
      <c r="A61" s="568"/>
      <c r="B61" s="568"/>
      <c r="C61" s="568"/>
      <c r="D61" s="568"/>
      <c r="E61" s="567"/>
      <c r="F61" s="567"/>
      <c r="G61" s="567"/>
      <c r="H61" s="567"/>
      <c r="I61" s="567"/>
      <c r="J61" s="567"/>
      <c r="K61" s="567"/>
      <c r="L61" s="567"/>
      <c r="M61" s="567"/>
      <c r="N61" s="567"/>
      <c r="O61" s="567"/>
      <c r="P61" s="567"/>
      <c r="Q61" s="567"/>
      <c r="R61" s="567"/>
      <c r="S61" s="567"/>
      <c r="T61" s="567"/>
      <c r="U61" s="567"/>
      <c r="V61" s="567"/>
      <c r="W61" s="567"/>
      <c r="X61" s="567"/>
      <c r="Y61" s="567"/>
      <c r="Z61" s="567"/>
      <c r="AA61" s="567"/>
      <c r="AB61" s="566"/>
    </row>
    <row r="62" spans="1:28" s="565" customFormat="1" ht="15.75">
      <c r="A62" s="568"/>
      <c r="B62" s="568"/>
      <c r="C62" s="568"/>
      <c r="D62" s="568"/>
      <c r="E62" s="567"/>
      <c r="F62" s="567"/>
      <c r="G62" s="567"/>
      <c r="H62" s="567"/>
      <c r="I62" s="567"/>
      <c r="J62" s="567"/>
      <c r="K62" s="567"/>
      <c r="L62" s="567"/>
      <c r="M62" s="567"/>
      <c r="N62" s="567"/>
      <c r="O62" s="567"/>
      <c r="P62" s="567"/>
      <c r="Q62" s="567"/>
      <c r="R62" s="567"/>
      <c r="S62" s="567"/>
      <c r="T62" s="567"/>
      <c r="U62" s="567"/>
      <c r="V62" s="567"/>
      <c r="W62" s="567"/>
      <c r="X62" s="567"/>
      <c r="Y62" s="567"/>
      <c r="Z62" s="567"/>
      <c r="AA62" s="567"/>
      <c r="AB62" s="566"/>
    </row>
    <row r="63" spans="1:28" s="565" customFormat="1" ht="15.75">
      <c r="A63" s="568"/>
      <c r="B63" s="568"/>
      <c r="C63" s="568"/>
      <c r="D63" s="568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  <c r="R63" s="567"/>
      <c r="S63" s="567"/>
      <c r="T63" s="567"/>
      <c r="U63" s="567"/>
      <c r="V63" s="567"/>
      <c r="W63" s="567"/>
      <c r="X63" s="567"/>
      <c r="Y63" s="567"/>
      <c r="Z63" s="567"/>
      <c r="AA63" s="567"/>
      <c r="AB63" s="566"/>
    </row>
    <row r="64" spans="1:28" s="565" customFormat="1" ht="15.75">
      <c r="A64" s="568"/>
      <c r="B64" s="568"/>
      <c r="C64" s="568"/>
      <c r="D64" s="568"/>
      <c r="E64" s="567"/>
      <c r="F64" s="567"/>
      <c r="G64" s="567"/>
      <c r="H64" s="567"/>
      <c r="I64" s="567"/>
      <c r="J64" s="567"/>
      <c r="K64" s="567"/>
      <c r="L64" s="567"/>
      <c r="M64" s="567"/>
      <c r="N64" s="567"/>
      <c r="O64" s="567"/>
      <c r="P64" s="567"/>
      <c r="Q64" s="567"/>
      <c r="R64" s="567"/>
      <c r="S64" s="567"/>
      <c r="T64" s="567"/>
      <c r="U64" s="567"/>
      <c r="V64" s="567"/>
      <c r="W64" s="567"/>
      <c r="X64" s="567"/>
      <c r="Y64" s="567"/>
      <c r="Z64" s="567"/>
      <c r="AA64" s="567"/>
      <c r="AB64" s="566"/>
    </row>
    <row r="65" spans="1:28" s="565" customFormat="1" ht="15.75">
      <c r="A65" s="568"/>
      <c r="B65" s="568"/>
      <c r="C65" s="568"/>
      <c r="D65" s="568"/>
      <c r="E65" s="567"/>
      <c r="F65" s="567"/>
      <c r="G65" s="567"/>
      <c r="H65" s="567"/>
      <c r="I65" s="567"/>
      <c r="J65" s="567"/>
      <c r="K65" s="567"/>
      <c r="L65" s="567"/>
      <c r="M65" s="567"/>
      <c r="N65" s="567"/>
      <c r="O65" s="567"/>
      <c r="P65" s="567"/>
      <c r="Q65" s="567"/>
      <c r="R65" s="567"/>
      <c r="S65" s="567"/>
      <c r="T65" s="567"/>
      <c r="U65" s="567"/>
      <c r="V65" s="567"/>
      <c r="W65" s="567"/>
      <c r="X65" s="567"/>
      <c r="Y65" s="567"/>
      <c r="Z65" s="567"/>
      <c r="AA65" s="567"/>
      <c r="AB65" s="566"/>
    </row>
    <row r="66" spans="1:28" s="565" customFormat="1" ht="15.75">
      <c r="A66" s="569"/>
      <c r="B66" s="568"/>
      <c r="C66" s="568"/>
      <c r="D66" s="568"/>
      <c r="E66" s="567"/>
      <c r="F66" s="567"/>
      <c r="G66" s="567"/>
      <c r="H66" s="567"/>
      <c r="I66" s="567"/>
      <c r="J66" s="567"/>
      <c r="K66" s="567"/>
      <c r="L66" s="567"/>
      <c r="M66" s="567"/>
      <c r="N66" s="567"/>
      <c r="O66" s="567"/>
      <c r="P66" s="567"/>
      <c r="Q66" s="567"/>
      <c r="R66" s="567"/>
      <c r="S66" s="567"/>
      <c r="T66" s="567"/>
      <c r="U66" s="567"/>
      <c r="V66" s="567"/>
      <c r="W66" s="567"/>
      <c r="X66" s="567"/>
      <c r="Y66" s="567"/>
      <c r="Z66" s="567"/>
      <c r="AA66" s="567"/>
      <c r="AB66" s="566"/>
    </row>
    <row r="67" spans="1:28" s="565" customFormat="1" ht="15.75">
      <c r="A67" s="569"/>
      <c r="B67" s="568"/>
      <c r="C67" s="568"/>
      <c r="D67" s="568"/>
      <c r="E67" s="567"/>
      <c r="F67" s="567"/>
      <c r="G67" s="567"/>
      <c r="H67" s="567"/>
      <c r="I67" s="567"/>
      <c r="J67" s="567"/>
      <c r="K67" s="567"/>
      <c r="L67" s="567"/>
      <c r="M67" s="567"/>
      <c r="N67" s="567"/>
      <c r="O67" s="567"/>
      <c r="P67" s="567"/>
      <c r="Q67" s="567"/>
      <c r="R67" s="567"/>
      <c r="S67" s="567"/>
      <c r="T67" s="567"/>
      <c r="U67" s="567"/>
      <c r="V67" s="567"/>
      <c r="W67" s="567"/>
      <c r="X67" s="567"/>
      <c r="Y67" s="567"/>
      <c r="Z67" s="567"/>
      <c r="AA67" s="567"/>
      <c r="AB67" s="566"/>
    </row>
    <row r="68" spans="1:28" s="565" customFormat="1" ht="15.75">
      <c r="A68" s="569"/>
      <c r="B68" s="568"/>
      <c r="C68" s="568"/>
      <c r="D68" s="568"/>
      <c r="E68" s="567"/>
      <c r="F68" s="567"/>
      <c r="G68" s="567"/>
      <c r="H68" s="567"/>
      <c r="I68" s="567"/>
      <c r="J68" s="567"/>
      <c r="K68" s="567"/>
      <c r="L68" s="567"/>
      <c r="M68" s="567"/>
      <c r="N68" s="567"/>
      <c r="O68" s="567"/>
      <c r="P68" s="567"/>
      <c r="Q68" s="567"/>
      <c r="R68" s="567"/>
      <c r="S68" s="567"/>
      <c r="T68" s="567"/>
      <c r="U68" s="567"/>
      <c r="V68" s="567"/>
      <c r="W68" s="567"/>
      <c r="X68" s="567"/>
      <c r="Y68" s="567"/>
      <c r="Z68" s="567"/>
      <c r="AA68" s="567"/>
      <c r="AB68" s="566"/>
    </row>
    <row r="69" spans="1:28" s="565" customFormat="1" ht="15.75">
      <c r="A69" s="569"/>
      <c r="B69" s="568"/>
      <c r="C69" s="568"/>
      <c r="D69" s="568"/>
      <c r="E69" s="567"/>
      <c r="F69" s="567"/>
      <c r="G69" s="567"/>
      <c r="H69" s="567"/>
      <c r="I69" s="567"/>
      <c r="J69" s="567"/>
      <c r="K69" s="567"/>
      <c r="L69" s="567"/>
      <c r="M69" s="567"/>
      <c r="N69" s="567"/>
      <c r="O69" s="567"/>
      <c r="P69" s="567"/>
      <c r="Q69" s="567"/>
      <c r="R69" s="567"/>
      <c r="S69" s="567"/>
      <c r="T69" s="567"/>
      <c r="U69" s="567"/>
      <c r="V69" s="567"/>
      <c r="W69" s="567"/>
      <c r="X69" s="567"/>
      <c r="Y69" s="567"/>
      <c r="Z69" s="567"/>
      <c r="AA69" s="567"/>
      <c r="AB69" s="566"/>
    </row>
    <row r="70" spans="1:28" s="565" customFormat="1" ht="15.75">
      <c r="A70" s="569"/>
      <c r="B70" s="568"/>
      <c r="C70" s="568"/>
      <c r="D70" s="568"/>
      <c r="E70" s="567"/>
      <c r="F70" s="567"/>
      <c r="G70" s="567"/>
      <c r="H70" s="567"/>
      <c r="I70" s="567"/>
      <c r="J70" s="567"/>
      <c r="K70" s="567"/>
      <c r="L70" s="567"/>
      <c r="M70" s="567"/>
      <c r="N70" s="567"/>
      <c r="O70" s="567"/>
      <c r="P70" s="567"/>
      <c r="Q70" s="567"/>
      <c r="R70" s="567"/>
      <c r="S70" s="567"/>
      <c r="T70" s="567"/>
      <c r="U70" s="567"/>
      <c r="V70" s="567"/>
      <c r="W70" s="567"/>
      <c r="X70" s="567"/>
      <c r="Y70" s="567"/>
      <c r="Z70" s="567"/>
      <c r="AA70" s="567"/>
      <c r="AB70" s="566"/>
    </row>
    <row r="71" spans="1:28" s="565" customFormat="1" ht="15.75">
      <c r="A71" s="569"/>
      <c r="B71" s="568"/>
      <c r="C71" s="568"/>
      <c r="D71" s="568"/>
      <c r="E71" s="567"/>
      <c r="F71" s="567"/>
      <c r="G71" s="567"/>
      <c r="H71" s="567"/>
      <c r="I71" s="567"/>
      <c r="J71" s="567"/>
      <c r="K71" s="567"/>
      <c r="L71" s="567"/>
      <c r="M71" s="567"/>
      <c r="N71" s="567"/>
      <c r="O71" s="567"/>
      <c r="P71" s="567"/>
      <c r="Q71" s="567"/>
      <c r="R71" s="567"/>
      <c r="S71" s="567"/>
      <c r="T71" s="567"/>
      <c r="U71" s="567"/>
      <c r="V71" s="567"/>
      <c r="W71" s="567"/>
      <c r="X71" s="567"/>
      <c r="Y71" s="567"/>
      <c r="Z71" s="567"/>
      <c r="AA71" s="567"/>
      <c r="AB71" s="566"/>
    </row>
    <row r="72" spans="1:28" s="565" customFormat="1" ht="15.75">
      <c r="A72" s="569"/>
      <c r="B72" s="568"/>
      <c r="C72" s="568"/>
      <c r="D72" s="568"/>
      <c r="E72" s="567"/>
      <c r="F72" s="567"/>
      <c r="G72" s="567"/>
      <c r="H72" s="567"/>
      <c r="I72" s="567"/>
      <c r="J72" s="567"/>
      <c r="K72" s="567"/>
      <c r="L72" s="567"/>
      <c r="M72" s="567"/>
      <c r="N72" s="567"/>
      <c r="O72" s="567"/>
      <c r="P72" s="567"/>
      <c r="Q72" s="567"/>
      <c r="R72" s="567"/>
      <c r="S72" s="567"/>
      <c r="T72" s="567"/>
      <c r="U72" s="567"/>
      <c r="V72" s="567"/>
      <c r="W72" s="567"/>
      <c r="X72" s="567"/>
      <c r="Y72" s="567"/>
      <c r="Z72" s="567"/>
      <c r="AA72" s="567"/>
      <c r="AB72" s="566"/>
    </row>
    <row r="73" spans="1:28" s="565" customFormat="1" ht="15.75">
      <c r="A73" s="569"/>
      <c r="B73" s="568"/>
      <c r="C73" s="568"/>
      <c r="D73" s="568"/>
      <c r="E73" s="567"/>
      <c r="F73" s="567"/>
      <c r="G73" s="567"/>
      <c r="H73" s="567"/>
      <c r="I73" s="567"/>
      <c r="J73" s="567"/>
      <c r="K73" s="567"/>
      <c r="L73" s="567"/>
      <c r="M73" s="567"/>
      <c r="N73" s="567"/>
      <c r="O73" s="567"/>
      <c r="P73" s="567"/>
      <c r="Q73" s="567"/>
      <c r="R73" s="567"/>
      <c r="S73" s="567"/>
      <c r="T73" s="567"/>
      <c r="U73" s="567"/>
      <c r="V73" s="567"/>
      <c r="W73" s="567"/>
      <c r="X73" s="567"/>
      <c r="Y73" s="567"/>
      <c r="Z73" s="567"/>
      <c r="AA73" s="567"/>
      <c r="AB73" s="566"/>
    </row>
    <row r="74" spans="1:28" s="565" customFormat="1" ht="15.75">
      <c r="A74" s="569"/>
      <c r="B74" s="568"/>
      <c r="C74" s="568"/>
      <c r="D74" s="568"/>
      <c r="E74" s="567"/>
      <c r="F74" s="567"/>
      <c r="G74" s="567"/>
      <c r="H74" s="567"/>
      <c r="I74" s="567"/>
      <c r="J74" s="567"/>
      <c r="K74" s="567"/>
      <c r="L74" s="567"/>
      <c r="M74" s="567"/>
      <c r="N74" s="567"/>
      <c r="O74" s="567"/>
      <c r="P74" s="567"/>
      <c r="Q74" s="567"/>
      <c r="R74" s="567"/>
      <c r="S74" s="567"/>
      <c r="T74" s="567"/>
      <c r="U74" s="567"/>
      <c r="V74" s="567"/>
      <c r="W74" s="567"/>
      <c r="X74" s="567"/>
      <c r="Y74" s="567"/>
      <c r="Z74" s="567"/>
      <c r="AA74" s="567"/>
      <c r="AB74" s="566"/>
    </row>
    <row r="75" spans="1:28" s="565" customFormat="1" ht="15.75">
      <c r="A75" s="569"/>
      <c r="B75" s="568"/>
      <c r="C75" s="568"/>
      <c r="D75" s="568"/>
      <c r="E75" s="567"/>
      <c r="F75" s="567"/>
      <c r="G75" s="567"/>
      <c r="H75" s="567"/>
      <c r="I75" s="567"/>
      <c r="J75" s="567"/>
      <c r="K75" s="567"/>
      <c r="L75" s="567"/>
      <c r="M75" s="567"/>
      <c r="N75" s="567"/>
      <c r="O75" s="567"/>
      <c r="P75" s="567"/>
      <c r="Q75" s="567"/>
      <c r="R75" s="567"/>
      <c r="S75" s="567"/>
      <c r="T75" s="567"/>
      <c r="U75" s="567"/>
      <c r="V75" s="567"/>
      <c r="W75" s="567"/>
      <c r="X75" s="567"/>
      <c r="Y75" s="567"/>
      <c r="Z75" s="567"/>
      <c r="AA75" s="567"/>
      <c r="AB75" s="566"/>
    </row>
    <row r="76" spans="1:28" s="565" customFormat="1" ht="15.75">
      <c r="A76" s="569"/>
      <c r="B76" s="568"/>
      <c r="C76" s="568"/>
      <c r="D76" s="568"/>
      <c r="E76" s="567"/>
      <c r="F76" s="567"/>
      <c r="G76" s="567"/>
      <c r="H76" s="567"/>
      <c r="I76" s="567"/>
      <c r="J76" s="567"/>
      <c r="K76" s="567"/>
      <c r="L76" s="567"/>
      <c r="M76" s="567"/>
      <c r="N76" s="567"/>
      <c r="O76" s="567"/>
      <c r="P76" s="567"/>
      <c r="Q76" s="567"/>
      <c r="R76" s="567"/>
      <c r="S76" s="567"/>
      <c r="T76" s="567"/>
      <c r="U76" s="567"/>
      <c r="V76" s="567"/>
      <c r="W76" s="567"/>
      <c r="X76" s="567"/>
      <c r="Y76" s="567"/>
      <c r="Z76" s="567"/>
      <c r="AA76" s="567"/>
      <c r="AB76" s="566"/>
    </row>
    <row r="77" spans="1:28" s="565" customFormat="1" ht="15.75">
      <c r="A77" s="569"/>
      <c r="B77" s="568"/>
      <c r="C77" s="568"/>
      <c r="D77" s="568"/>
      <c r="E77" s="567"/>
      <c r="F77" s="567"/>
      <c r="G77" s="567"/>
      <c r="H77" s="567"/>
      <c r="I77" s="567"/>
      <c r="J77" s="567"/>
      <c r="K77" s="567"/>
      <c r="L77" s="567"/>
      <c r="M77" s="567"/>
      <c r="N77" s="567"/>
      <c r="O77" s="567"/>
      <c r="P77" s="567"/>
      <c r="Q77" s="567"/>
      <c r="R77" s="567"/>
      <c r="S77" s="567"/>
      <c r="T77" s="567"/>
      <c r="U77" s="567"/>
      <c r="V77" s="567"/>
      <c r="W77" s="567"/>
      <c r="X77" s="567"/>
      <c r="Y77" s="567"/>
      <c r="Z77" s="567"/>
      <c r="AA77" s="567"/>
      <c r="AB77" s="566"/>
    </row>
    <row r="78" spans="1:28" s="565" customFormat="1" ht="15.75">
      <c r="A78" s="569"/>
      <c r="B78" s="568"/>
      <c r="C78" s="568"/>
      <c r="D78" s="568"/>
      <c r="E78" s="567"/>
      <c r="F78" s="567"/>
      <c r="G78" s="567"/>
      <c r="H78" s="567"/>
      <c r="I78" s="567"/>
      <c r="J78" s="567"/>
      <c r="K78" s="567"/>
      <c r="L78" s="567"/>
      <c r="M78" s="567"/>
      <c r="N78" s="567"/>
      <c r="O78" s="567"/>
      <c r="P78" s="567"/>
      <c r="Q78" s="567"/>
      <c r="R78" s="567"/>
      <c r="S78" s="567"/>
      <c r="T78" s="567"/>
      <c r="U78" s="567"/>
      <c r="V78" s="567"/>
      <c r="W78" s="567"/>
      <c r="X78" s="567"/>
      <c r="Y78" s="567"/>
      <c r="Z78" s="567"/>
      <c r="AA78" s="567"/>
      <c r="AB78" s="566"/>
    </row>
    <row r="79" spans="1:28" s="565" customFormat="1" ht="15.75">
      <c r="A79" s="569"/>
      <c r="B79" s="568"/>
      <c r="C79" s="568"/>
      <c r="D79" s="568"/>
      <c r="E79" s="567"/>
      <c r="F79" s="567"/>
      <c r="G79" s="567"/>
      <c r="H79" s="567"/>
      <c r="I79" s="567"/>
      <c r="J79" s="567"/>
      <c r="K79" s="567"/>
      <c r="L79" s="567"/>
      <c r="M79" s="567"/>
      <c r="N79" s="567"/>
      <c r="O79" s="567"/>
      <c r="P79" s="567"/>
      <c r="Q79" s="567"/>
      <c r="R79" s="567"/>
      <c r="S79" s="567"/>
      <c r="T79" s="567"/>
      <c r="U79" s="567"/>
      <c r="V79" s="567"/>
      <c r="W79" s="567"/>
      <c r="X79" s="567"/>
      <c r="Y79" s="567"/>
      <c r="Z79" s="567"/>
      <c r="AA79" s="567"/>
      <c r="AB79" s="566"/>
    </row>
    <row r="80" spans="1:28" s="565" customFormat="1" ht="15.75">
      <c r="A80" s="569"/>
      <c r="B80" s="568"/>
      <c r="C80" s="568"/>
      <c r="D80" s="568"/>
      <c r="E80" s="567"/>
      <c r="F80" s="567"/>
      <c r="G80" s="567"/>
      <c r="H80" s="567"/>
      <c r="I80" s="567"/>
      <c r="J80" s="567"/>
      <c r="K80" s="567"/>
      <c r="L80" s="567"/>
      <c r="M80" s="567"/>
      <c r="N80" s="567"/>
      <c r="O80" s="567"/>
      <c r="P80" s="567"/>
      <c r="Q80" s="567"/>
      <c r="R80" s="567"/>
      <c r="S80" s="567"/>
      <c r="T80" s="567"/>
      <c r="U80" s="567"/>
      <c r="V80" s="567"/>
      <c r="W80" s="567"/>
      <c r="X80" s="567"/>
      <c r="Y80" s="567"/>
      <c r="Z80" s="567"/>
      <c r="AA80" s="567"/>
      <c r="AB80" s="566"/>
    </row>
    <row r="81" spans="1:28" s="528" customFormat="1" ht="18.75">
      <c r="A81" s="564"/>
      <c r="B81" s="529"/>
      <c r="C81" s="529"/>
      <c r="D81" s="529"/>
      <c r="E81" s="563"/>
      <c r="F81" s="563"/>
      <c r="G81" s="563"/>
      <c r="H81" s="563"/>
      <c r="I81" s="563"/>
      <c r="J81" s="563"/>
      <c r="K81" s="563"/>
      <c r="L81" s="563"/>
      <c r="M81" s="563"/>
      <c r="N81" s="563"/>
      <c r="O81" s="563"/>
      <c r="P81" s="563"/>
      <c r="Q81" s="563"/>
      <c r="R81" s="563"/>
      <c r="S81" s="563"/>
      <c r="T81" s="563"/>
      <c r="U81" s="563"/>
      <c r="V81" s="563"/>
      <c r="W81" s="563"/>
      <c r="X81" s="563"/>
      <c r="Y81" s="563"/>
      <c r="Z81" s="563"/>
      <c r="AA81" s="563"/>
      <c r="AB81" s="562"/>
    </row>
    <row r="82" spans="1:28" s="528" customFormat="1" ht="18.75">
      <c r="A82" s="564"/>
      <c r="B82" s="529"/>
      <c r="C82" s="529"/>
      <c r="D82" s="529"/>
      <c r="E82" s="563"/>
      <c r="F82" s="563"/>
      <c r="G82" s="563"/>
      <c r="H82" s="563"/>
      <c r="I82" s="563"/>
      <c r="J82" s="563"/>
      <c r="K82" s="563"/>
      <c r="L82" s="563"/>
      <c r="M82" s="563"/>
      <c r="N82" s="563"/>
      <c r="O82" s="563"/>
      <c r="P82" s="563"/>
      <c r="Q82" s="563"/>
      <c r="R82" s="563"/>
      <c r="S82" s="563"/>
      <c r="T82" s="563"/>
      <c r="U82" s="563"/>
      <c r="V82" s="563"/>
      <c r="W82" s="563"/>
      <c r="X82" s="563"/>
      <c r="Y82" s="563"/>
      <c r="Z82" s="563"/>
      <c r="AA82" s="563"/>
      <c r="AB82" s="562"/>
    </row>
    <row r="83" spans="1:28" s="528" customFormat="1" ht="18.75">
      <c r="A83" s="564"/>
      <c r="B83" s="529"/>
      <c r="C83" s="529"/>
      <c r="D83" s="529"/>
      <c r="E83" s="563"/>
      <c r="F83" s="563"/>
      <c r="G83" s="563"/>
      <c r="H83" s="563"/>
      <c r="I83" s="563"/>
      <c r="J83" s="563"/>
      <c r="K83" s="563"/>
      <c r="L83" s="563"/>
      <c r="M83" s="563"/>
      <c r="N83" s="563"/>
      <c r="O83" s="563"/>
      <c r="P83" s="563"/>
      <c r="Q83" s="563"/>
      <c r="R83" s="563"/>
      <c r="S83" s="563"/>
      <c r="T83" s="563"/>
      <c r="U83" s="563"/>
      <c r="V83" s="563"/>
      <c r="W83" s="563"/>
      <c r="X83" s="563"/>
      <c r="Y83" s="563"/>
      <c r="Z83" s="563"/>
      <c r="AA83" s="563"/>
      <c r="AB83" s="562"/>
    </row>
    <row r="84" spans="1:28" s="528" customFormat="1" ht="18.75">
      <c r="A84" s="564"/>
      <c r="B84" s="529"/>
      <c r="C84" s="529"/>
      <c r="D84" s="529"/>
      <c r="E84" s="563"/>
      <c r="F84" s="563"/>
      <c r="G84" s="563"/>
      <c r="H84" s="563"/>
      <c r="I84" s="563"/>
      <c r="J84" s="563"/>
      <c r="K84" s="563"/>
      <c r="L84" s="563"/>
      <c r="M84" s="563"/>
      <c r="N84" s="563"/>
      <c r="O84" s="563"/>
      <c r="P84" s="563"/>
      <c r="Q84" s="563"/>
      <c r="R84" s="563"/>
      <c r="S84" s="563"/>
      <c r="T84" s="563"/>
      <c r="U84" s="563"/>
      <c r="V84" s="563"/>
      <c r="W84" s="563"/>
      <c r="X84" s="563"/>
      <c r="Y84" s="563"/>
      <c r="Z84" s="563"/>
      <c r="AA84" s="563"/>
      <c r="AB84" s="562"/>
    </row>
    <row r="85" spans="1:28" s="528" customFormat="1" ht="18.75">
      <c r="A85" s="564"/>
      <c r="B85" s="529"/>
      <c r="C85" s="529"/>
      <c r="D85" s="529"/>
      <c r="E85" s="563"/>
      <c r="F85" s="563"/>
      <c r="G85" s="563"/>
      <c r="H85" s="563"/>
      <c r="I85" s="563"/>
      <c r="J85" s="563"/>
      <c r="K85" s="563"/>
      <c r="L85" s="563"/>
      <c r="M85" s="563"/>
      <c r="N85" s="563"/>
      <c r="O85" s="563"/>
      <c r="P85" s="563"/>
      <c r="Q85" s="563"/>
      <c r="R85" s="563"/>
      <c r="S85" s="563"/>
      <c r="T85" s="563"/>
      <c r="U85" s="563"/>
      <c r="V85" s="563"/>
      <c r="W85" s="563"/>
      <c r="X85" s="563"/>
      <c r="Y85" s="563"/>
      <c r="Z85" s="563"/>
      <c r="AA85" s="563"/>
      <c r="AB85" s="562"/>
    </row>
    <row r="86" spans="1:28" s="528" customFormat="1" ht="18.75">
      <c r="A86" s="564"/>
      <c r="B86" s="529"/>
      <c r="C86" s="529"/>
      <c r="D86" s="529"/>
      <c r="E86" s="563"/>
      <c r="F86" s="563"/>
      <c r="G86" s="563"/>
      <c r="H86" s="563"/>
      <c r="I86" s="563"/>
      <c r="J86" s="563"/>
      <c r="K86" s="563"/>
      <c r="L86" s="563"/>
      <c r="M86" s="563"/>
      <c r="N86" s="563"/>
      <c r="O86" s="563"/>
      <c r="P86" s="563"/>
      <c r="Q86" s="563"/>
      <c r="R86" s="563"/>
      <c r="S86" s="563"/>
      <c r="T86" s="563"/>
      <c r="U86" s="563"/>
      <c r="V86" s="563"/>
      <c r="W86" s="563"/>
      <c r="X86" s="563"/>
      <c r="Y86" s="563"/>
      <c r="Z86" s="563"/>
      <c r="AA86" s="563"/>
      <c r="AB86" s="562"/>
    </row>
    <row r="87" spans="1:28" s="528" customFormat="1" ht="18.75">
      <c r="A87" s="564"/>
      <c r="B87" s="529"/>
      <c r="C87" s="529"/>
      <c r="D87" s="529"/>
      <c r="E87" s="563"/>
      <c r="F87" s="563"/>
      <c r="G87" s="563"/>
      <c r="H87" s="563"/>
      <c r="I87" s="563"/>
      <c r="J87" s="563"/>
      <c r="K87" s="563"/>
      <c r="L87" s="563"/>
      <c r="M87" s="563"/>
      <c r="N87" s="563"/>
      <c r="O87" s="563"/>
      <c r="P87" s="563"/>
      <c r="Q87" s="563"/>
      <c r="R87" s="563"/>
      <c r="S87" s="563"/>
      <c r="T87" s="563"/>
      <c r="U87" s="563"/>
      <c r="V87" s="563"/>
      <c r="W87" s="563"/>
      <c r="X87" s="563"/>
      <c r="Y87" s="563"/>
      <c r="Z87" s="563"/>
      <c r="AA87" s="563"/>
      <c r="AB87" s="562"/>
    </row>
    <row r="88" spans="1:28" s="528" customFormat="1" ht="18.75">
      <c r="A88" s="564"/>
      <c r="B88" s="529"/>
      <c r="C88" s="529"/>
      <c r="D88" s="529"/>
      <c r="E88" s="563"/>
      <c r="F88" s="563"/>
      <c r="G88" s="563"/>
      <c r="H88" s="563"/>
      <c r="I88" s="563"/>
      <c r="J88" s="563"/>
      <c r="K88" s="563"/>
      <c r="L88" s="563"/>
      <c r="M88" s="563"/>
      <c r="N88" s="563"/>
      <c r="O88" s="563"/>
      <c r="P88" s="563"/>
      <c r="Q88" s="563"/>
      <c r="R88" s="563"/>
      <c r="S88" s="563"/>
      <c r="T88" s="563"/>
      <c r="U88" s="563"/>
      <c r="V88" s="563"/>
      <c r="W88" s="563"/>
      <c r="X88" s="563"/>
      <c r="Y88" s="563"/>
      <c r="Z88" s="563"/>
      <c r="AA88" s="563"/>
      <c r="AB88" s="562"/>
    </row>
    <row r="89" spans="1:28" s="528" customFormat="1" ht="18.75">
      <c r="A89" s="564"/>
      <c r="B89" s="529"/>
      <c r="C89" s="529"/>
      <c r="D89" s="529"/>
      <c r="E89" s="563"/>
      <c r="F89" s="563"/>
      <c r="G89" s="563"/>
      <c r="H89" s="563"/>
      <c r="I89" s="563"/>
      <c r="J89" s="563"/>
      <c r="K89" s="563"/>
      <c r="L89" s="563"/>
      <c r="M89" s="563"/>
      <c r="N89" s="563"/>
      <c r="O89" s="563"/>
      <c r="P89" s="563"/>
      <c r="Q89" s="563"/>
      <c r="R89" s="563"/>
      <c r="S89" s="563"/>
      <c r="T89" s="563"/>
      <c r="U89" s="563"/>
      <c r="V89" s="563"/>
      <c r="W89" s="563"/>
      <c r="X89" s="563"/>
      <c r="Y89" s="563"/>
      <c r="Z89" s="563"/>
      <c r="AA89" s="563"/>
      <c r="AB89" s="562"/>
    </row>
    <row r="90" spans="1:28" s="528" customFormat="1" ht="18.75">
      <c r="A90" s="564"/>
      <c r="B90" s="529"/>
      <c r="C90" s="529"/>
      <c r="D90" s="529"/>
      <c r="E90" s="563"/>
      <c r="F90" s="563"/>
      <c r="G90" s="563"/>
      <c r="H90" s="563"/>
      <c r="I90" s="563"/>
      <c r="J90" s="563"/>
      <c r="K90" s="563"/>
      <c r="L90" s="563"/>
      <c r="M90" s="563"/>
      <c r="N90" s="563"/>
      <c r="O90" s="563"/>
      <c r="P90" s="563"/>
      <c r="Q90" s="563"/>
      <c r="R90" s="563"/>
      <c r="S90" s="563"/>
      <c r="T90" s="563"/>
      <c r="U90" s="563"/>
      <c r="V90" s="563"/>
      <c r="W90" s="563"/>
      <c r="X90" s="563"/>
      <c r="Y90" s="563"/>
      <c r="Z90" s="563"/>
      <c r="AA90" s="563"/>
      <c r="AB90" s="562"/>
    </row>
    <row r="91" spans="1:28" s="528" customFormat="1" ht="18.75">
      <c r="A91" s="564"/>
      <c r="B91" s="529"/>
      <c r="C91" s="529"/>
      <c r="D91" s="529"/>
      <c r="E91" s="563"/>
      <c r="F91" s="563"/>
      <c r="G91" s="563"/>
      <c r="H91" s="563"/>
      <c r="I91" s="563"/>
      <c r="J91" s="563"/>
      <c r="K91" s="563"/>
      <c r="L91" s="563"/>
      <c r="M91" s="563"/>
      <c r="N91" s="563"/>
      <c r="O91" s="563"/>
      <c r="P91" s="563"/>
      <c r="Q91" s="563"/>
      <c r="R91" s="563"/>
      <c r="S91" s="563"/>
      <c r="T91" s="563"/>
      <c r="U91" s="563"/>
      <c r="V91" s="563"/>
      <c r="W91" s="563"/>
      <c r="X91" s="563"/>
      <c r="Y91" s="563"/>
      <c r="Z91" s="563"/>
      <c r="AA91" s="563"/>
      <c r="AB91" s="562"/>
    </row>
    <row r="92" spans="1:28" s="528" customFormat="1" ht="18.75">
      <c r="A92" s="564"/>
      <c r="B92" s="529"/>
      <c r="C92" s="529"/>
      <c r="D92" s="529"/>
      <c r="E92" s="563"/>
      <c r="F92" s="563"/>
      <c r="G92" s="563"/>
      <c r="H92" s="563"/>
      <c r="I92" s="563"/>
      <c r="J92" s="563"/>
      <c r="K92" s="563"/>
      <c r="L92" s="563"/>
      <c r="M92" s="563"/>
      <c r="N92" s="563"/>
      <c r="O92" s="563"/>
      <c r="P92" s="563"/>
      <c r="Q92" s="563"/>
      <c r="R92" s="563"/>
      <c r="S92" s="563"/>
      <c r="T92" s="563"/>
      <c r="U92" s="563"/>
      <c r="V92" s="563"/>
      <c r="W92" s="563"/>
      <c r="X92" s="563"/>
      <c r="Y92" s="563"/>
      <c r="Z92" s="563"/>
      <c r="AA92" s="563"/>
      <c r="AB92" s="562"/>
    </row>
    <row r="93" spans="1:28" s="528" customFormat="1" ht="18.75">
      <c r="A93" s="564"/>
      <c r="B93" s="529"/>
      <c r="C93" s="529"/>
      <c r="D93" s="529"/>
      <c r="E93" s="563"/>
      <c r="F93" s="563"/>
      <c r="G93" s="563"/>
      <c r="H93" s="563"/>
      <c r="I93" s="563"/>
      <c r="J93" s="563"/>
      <c r="K93" s="563"/>
      <c r="L93" s="563"/>
      <c r="M93" s="563"/>
      <c r="N93" s="563"/>
      <c r="O93" s="563"/>
      <c r="P93" s="563"/>
      <c r="Q93" s="563"/>
      <c r="R93" s="563"/>
      <c r="S93" s="563"/>
      <c r="T93" s="563"/>
      <c r="U93" s="563"/>
      <c r="V93" s="563"/>
      <c r="W93" s="563"/>
      <c r="X93" s="563"/>
      <c r="Y93" s="563"/>
      <c r="Z93" s="563"/>
      <c r="AA93" s="563"/>
      <c r="AB93" s="562"/>
    </row>
    <row r="94" spans="1:28" s="528" customFormat="1" ht="18.75">
      <c r="A94" s="564"/>
      <c r="B94" s="529"/>
      <c r="C94" s="529"/>
      <c r="D94" s="529"/>
      <c r="E94" s="563"/>
      <c r="F94" s="563"/>
      <c r="G94" s="563"/>
      <c r="H94" s="563"/>
      <c r="I94" s="563"/>
      <c r="J94" s="563"/>
      <c r="K94" s="563"/>
      <c r="L94" s="563"/>
      <c r="M94" s="563"/>
      <c r="N94" s="563"/>
      <c r="O94" s="563"/>
      <c r="P94" s="563"/>
      <c r="Q94" s="563"/>
      <c r="R94" s="563"/>
      <c r="S94" s="563"/>
      <c r="T94" s="563"/>
      <c r="U94" s="563"/>
      <c r="V94" s="563"/>
      <c r="W94" s="563"/>
      <c r="X94" s="563"/>
      <c r="Y94" s="563"/>
      <c r="Z94" s="563"/>
      <c r="AA94" s="563"/>
      <c r="AB94" s="562"/>
    </row>
    <row r="95" spans="1:28" s="528" customFormat="1" ht="18.75">
      <c r="A95" s="564"/>
      <c r="B95" s="529"/>
      <c r="C95" s="529"/>
      <c r="D95" s="529"/>
      <c r="E95" s="563"/>
      <c r="F95" s="563"/>
      <c r="G95" s="563"/>
      <c r="H95" s="563"/>
      <c r="I95" s="563"/>
      <c r="J95" s="563"/>
      <c r="K95" s="563"/>
      <c r="L95" s="563"/>
      <c r="M95" s="563"/>
      <c r="N95" s="563"/>
      <c r="O95" s="563"/>
      <c r="P95" s="563"/>
      <c r="Q95" s="563"/>
      <c r="R95" s="563"/>
      <c r="S95" s="563"/>
      <c r="T95" s="563"/>
      <c r="U95" s="563"/>
      <c r="V95" s="563"/>
      <c r="W95" s="563"/>
      <c r="X95" s="563"/>
      <c r="Y95" s="563"/>
      <c r="Z95" s="563"/>
      <c r="AA95" s="563"/>
      <c r="AB95" s="562"/>
    </row>
    <row r="96" spans="1:28" s="528" customFormat="1" ht="18.75">
      <c r="A96" s="564"/>
      <c r="B96" s="529"/>
      <c r="C96" s="529"/>
      <c r="D96" s="529"/>
      <c r="E96" s="563"/>
      <c r="F96" s="563"/>
      <c r="G96" s="563"/>
      <c r="H96" s="563"/>
      <c r="I96" s="563"/>
      <c r="J96" s="563"/>
      <c r="K96" s="563"/>
      <c r="L96" s="563"/>
      <c r="M96" s="563"/>
      <c r="N96" s="563"/>
      <c r="O96" s="563"/>
      <c r="P96" s="563"/>
      <c r="Q96" s="563"/>
      <c r="R96" s="563"/>
      <c r="S96" s="563"/>
      <c r="T96" s="563"/>
      <c r="U96" s="563"/>
      <c r="V96" s="563"/>
      <c r="W96" s="563"/>
      <c r="X96" s="563"/>
      <c r="Y96" s="563"/>
      <c r="Z96" s="563"/>
      <c r="AA96" s="563"/>
      <c r="AB96" s="562"/>
    </row>
    <row r="97" spans="1:28" s="528" customFormat="1" ht="18.75">
      <c r="A97" s="564"/>
      <c r="B97" s="529"/>
      <c r="C97" s="529"/>
      <c r="D97" s="529"/>
      <c r="E97" s="563"/>
      <c r="F97" s="563"/>
      <c r="G97" s="563"/>
      <c r="H97" s="563"/>
      <c r="I97" s="563"/>
      <c r="J97" s="563"/>
      <c r="K97" s="563"/>
      <c r="L97" s="563"/>
      <c r="M97" s="563"/>
      <c r="N97" s="563"/>
      <c r="O97" s="563"/>
      <c r="P97" s="563"/>
      <c r="Q97" s="563"/>
      <c r="R97" s="563"/>
      <c r="S97" s="563"/>
      <c r="T97" s="563"/>
      <c r="U97" s="563"/>
      <c r="V97" s="563"/>
      <c r="W97" s="563"/>
      <c r="X97" s="563"/>
      <c r="Y97" s="563"/>
      <c r="Z97" s="563"/>
      <c r="AA97" s="563"/>
      <c r="AB97" s="562"/>
    </row>
    <row r="98" spans="1:28" s="528" customFormat="1" ht="18.75">
      <c r="A98" s="564"/>
      <c r="B98" s="529"/>
      <c r="C98" s="529"/>
      <c r="D98" s="529"/>
      <c r="E98" s="563"/>
      <c r="F98" s="563"/>
      <c r="G98" s="563"/>
      <c r="H98" s="563"/>
      <c r="I98" s="563"/>
      <c r="J98" s="563"/>
      <c r="K98" s="563"/>
      <c r="L98" s="563"/>
      <c r="M98" s="563"/>
      <c r="N98" s="563"/>
      <c r="O98" s="563"/>
      <c r="P98" s="563"/>
      <c r="Q98" s="563"/>
      <c r="R98" s="563"/>
      <c r="S98" s="563"/>
      <c r="T98" s="563"/>
      <c r="U98" s="563"/>
      <c r="V98" s="563"/>
      <c r="W98" s="563"/>
      <c r="X98" s="563"/>
      <c r="Y98" s="563"/>
      <c r="Z98" s="563"/>
      <c r="AA98" s="563"/>
      <c r="AB98" s="562"/>
    </row>
    <row r="99" spans="1:28" s="528" customFormat="1" ht="18.75">
      <c r="A99" s="564"/>
      <c r="B99" s="529"/>
      <c r="C99" s="529"/>
      <c r="D99" s="529"/>
      <c r="E99" s="563"/>
      <c r="F99" s="563"/>
      <c r="G99" s="563"/>
      <c r="H99" s="563"/>
      <c r="I99" s="563"/>
      <c r="J99" s="563"/>
      <c r="K99" s="563"/>
      <c r="L99" s="563"/>
      <c r="M99" s="563"/>
      <c r="N99" s="563"/>
      <c r="O99" s="563"/>
      <c r="P99" s="563"/>
      <c r="Q99" s="563"/>
      <c r="R99" s="563"/>
      <c r="S99" s="563"/>
      <c r="T99" s="563"/>
      <c r="U99" s="563"/>
      <c r="V99" s="563"/>
      <c r="W99" s="563"/>
      <c r="X99" s="563"/>
      <c r="Y99" s="563"/>
      <c r="Z99" s="563"/>
      <c r="AA99" s="563"/>
      <c r="AB99" s="562"/>
    </row>
    <row r="100" spans="1:28" s="528" customFormat="1" ht="18.75">
      <c r="A100" s="564"/>
      <c r="B100" s="529"/>
      <c r="C100" s="529"/>
      <c r="D100" s="529"/>
      <c r="E100" s="563"/>
      <c r="F100" s="563"/>
      <c r="G100" s="563"/>
      <c r="H100" s="563"/>
      <c r="I100" s="563"/>
      <c r="J100" s="563"/>
      <c r="K100" s="563"/>
      <c r="L100" s="563"/>
      <c r="M100" s="563"/>
      <c r="N100" s="563"/>
      <c r="O100" s="563"/>
      <c r="P100" s="563"/>
      <c r="Q100" s="563"/>
      <c r="R100" s="563"/>
      <c r="S100" s="563"/>
      <c r="T100" s="563"/>
      <c r="U100" s="563"/>
      <c r="V100" s="563"/>
      <c r="W100" s="563"/>
      <c r="X100" s="563"/>
      <c r="Y100" s="563"/>
      <c r="Z100" s="563"/>
      <c r="AA100" s="563"/>
      <c r="AB100" s="562"/>
    </row>
    <row r="101" spans="1:28" s="528" customFormat="1" ht="18.75">
      <c r="A101" s="564"/>
      <c r="B101" s="529"/>
      <c r="C101" s="529"/>
      <c r="D101" s="529"/>
      <c r="E101" s="563"/>
      <c r="F101" s="563"/>
      <c r="G101" s="563"/>
      <c r="H101" s="563"/>
      <c r="I101" s="563"/>
      <c r="J101" s="563"/>
      <c r="K101" s="563"/>
      <c r="L101" s="563"/>
      <c r="M101" s="563"/>
      <c r="N101" s="563"/>
      <c r="O101" s="563"/>
      <c r="P101" s="563"/>
      <c r="Q101" s="563"/>
      <c r="R101" s="563"/>
      <c r="S101" s="563"/>
      <c r="T101" s="563"/>
      <c r="U101" s="563"/>
      <c r="V101" s="563"/>
      <c r="W101" s="563"/>
      <c r="X101" s="563"/>
      <c r="Y101" s="563"/>
      <c r="Z101" s="563"/>
      <c r="AA101" s="563"/>
      <c r="AB101" s="562"/>
    </row>
    <row r="102" spans="1:28" s="528" customFormat="1" ht="18.75">
      <c r="A102" s="564"/>
      <c r="B102" s="529"/>
      <c r="C102" s="529"/>
      <c r="D102" s="529"/>
      <c r="E102" s="563"/>
      <c r="F102" s="563"/>
      <c r="G102" s="563"/>
      <c r="H102" s="563"/>
      <c r="I102" s="563"/>
      <c r="J102" s="563"/>
      <c r="K102" s="563"/>
      <c r="L102" s="563"/>
      <c r="M102" s="563"/>
      <c r="N102" s="563"/>
      <c r="O102" s="563"/>
      <c r="P102" s="563"/>
      <c r="Q102" s="563"/>
      <c r="R102" s="563"/>
      <c r="S102" s="563"/>
      <c r="T102" s="563"/>
      <c r="U102" s="563"/>
      <c r="V102" s="563"/>
      <c r="W102" s="563"/>
      <c r="X102" s="563"/>
      <c r="Y102" s="563"/>
      <c r="Z102" s="563"/>
      <c r="AA102" s="563"/>
      <c r="AB102" s="562"/>
    </row>
    <row r="103" spans="1:28" s="528" customFormat="1" ht="18.75">
      <c r="A103" s="564"/>
      <c r="B103" s="529"/>
      <c r="C103" s="529"/>
      <c r="D103" s="529"/>
      <c r="E103" s="563"/>
      <c r="F103" s="563"/>
      <c r="G103" s="563"/>
      <c r="H103" s="563"/>
      <c r="I103" s="563"/>
      <c r="J103" s="563"/>
      <c r="K103" s="563"/>
      <c r="L103" s="563"/>
      <c r="M103" s="563"/>
      <c r="N103" s="563"/>
      <c r="O103" s="563"/>
      <c r="P103" s="563"/>
      <c r="Q103" s="563"/>
      <c r="R103" s="563"/>
      <c r="S103" s="563"/>
      <c r="T103" s="563"/>
      <c r="U103" s="563"/>
      <c r="V103" s="563"/>
      <c r="W103" s="563"/>
      <c r="X103" s="563"/>
      <c r="Y103" s="563"/>
      <c r="Z103" s="563"/>
      <c r="AA103" s="563"/>
      <c r="AB103" s="562"/>
    </row>
  </sheetData>
  <phoneticPr fontId="129" type="noConversion"/>
  <printOptions horizontalCentered="1"/>
  <pageMargins left="0.19685039370078741" right="0.19685039370078741" top="0.27559055118110237" bottom="0.19685039370078741" header="0.15748031496062992" footer="0.19685039370078741"/>
  <pageSetup paperSize="9" scale="80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C00000"/>
  </sheetPr>
  <dimension ref="A1:AH16"/>
  <sheetViews>
    <sheetView topLeftCell="X1" workbookViewId="0">
      <selection activeCell="AK5" sqref="AK5"/>
    </sheetView>
  </sheetViews>
  <sheetFormatPr defaultRowHeight="23.25"/>
  <cols>
    <col min="1" max="1" width="8.7109375" customWidth="1"/>
    <col min="2" max="2" width="6" customWidth="1"/>
    <col min="3" max="3" width="7.140625" bestFit="1" customWidth="1"/>
    <col min="4" max="4" width="9.28515625" bestFit="1" customWidth="1"/>
    <col min="5" max="5" width="9.42578125" bestFit="1" customWidth="1"/>
    <col min="6" max="6" width="10.42578125" bestFit="1" customWidth="1"/>
    <col min="7" max="7" width="6.85546875" bestFit="1" customWidth="1"/>
    <col min="8" max="8" width="8.28515625" bestFit="1" customWidth="1"/>
    <col min="9" max="9" width="8.140625" bestFit="1" customWidth="1"/>
    <col min="10" max="10" width="11.5703125" bestFit="1" customWidth="1"/>
    <col min="11" max="11" width="6.42578125" customWidth="1"/>
    <col min="12" max="12" width="18" bestFit="1" customWidth="1"/>
    <col min="13" max="13" width="12" bestFit="1" customWidth="1"/>
    <col min="14" max="14" width="14.28515625" bestFit="1" customWidth="1"/>
    <col min="15" max="15" width="18.140625" bestFit="1" customWidth="1"/>
    <col min="16" max="16" width="16.7109375" bestFit="1" customWidth="1"/>
    <col min="17" max="17" width="15.5703125" bestFit="1" customWidth="1"/>
    <col min="18" max="18" width="9.85546875" bestFit="1" customWidth="1"/>
    <col min="19" max="19" width="11.85546875" bestFit="1" customWidth="1"/>
    <col min="20" max="20" width="5.28515625" bestFit="1" customWidth="1"/>
    <col min="21" max="21" width="10.140625" bestFit="1" customWidth="1"/>
    <col min="22" max="22" width="18.7109375" bestFit="1" customWidth="1"/>
    <col min="23" max="23" width="13.140625" bestFit="1" customWidth="1"/>
    <col min="24" max="24" width="14.7109375" bestFit="1" customWidth="1"/>
    <col min="25" max="25" width="16.28515625" bestFit="1" customWidth="1"/>
    <col min="26" max="26" width="8.85546875" bestFit="1" customWidth="1"/>
    <col min="27" max="27" width="11" bestFit="1" customWidth="1"/>
    <col min="28" max="28" width="14" bestFit="1" customWidth="1"/>
    <col min="29" max="29" width="5.28515625" customWidth="1"/>
    <col min="30" max="30" width="13.140625" bestFit="1" customWidth="1"/>
    <col min="31" max="31" width="8.28515625" bestFit="1" customWidth="1"/>
    <col min="32" max="32" width="6.85546875" bestFit="1" customWidth="1"/>
    <col min="33" max="33" width="11.85546875" bestFit="1" customWidth="1"/>
    <col min="34" max="34" width="6.85546875" bestFit="1" customWidth="1"/>
  </cols>
  <sheetData>
    <row r="1" spans="1:34">
      <c r="A1" s="1084" t="s">
        <v>1310</v>
      </c>
      <c r="B1" s="1084"/>
      <c r="C1" s="1084"/>
      <c r="D1" s="1084"/>
      <c r="E1" s="1084"/>
      <c r="F1" s="1084"/>
      <c r="G1" s="1084"/>
      <c r="H1" s="1084"/>
      <c r="I1" s="1084"/>
      <c r="J1" s="1084"/>
      <c r="K1" s="1084"/>
      <c r="L1" s="1084"/>
      <c r="M1" s="1084"/>
      <c r="N1" s="1084"/>
      <c r="O1" s="1084"/>
      <c r="P1" s="1084"/>
      <c r="Q1" s="1084"/>
      <c r="R1" s="1084"/>
      <c r="S1" s="1084"/>
      <c r="T1" s="1084"/>
      <c r="U1" s="1084"/>
      <c r="V1" s="1084"/>
      <c r="W1" s="1084"/>
      <c r="X1" s="1084"/>
      <c r="Y1" s="1084"/>
      <c r="Z1" s="1084"/>
      <c r="AA1" s="1084"/>
      <c r="AB1" s="1084"/>
      <c r="AC1" s="1084"/>
      <c r="AD1" s="1084"/>
      <c r="AE1" s="1084"/>
      <c r="AF1" s="1084"/>
      <c r="AG1" s="1084"/>
      <c r="AH1" s="1084"/>
    </row>
    <row r="2" spans="1:34">
      <c r="A2" s="1085" t="s">
        <v>424</v>
      </c>
      <c r="B2" s="718" t="s">
        <v>394</v>
      </c>
      <c r="C2" s="717"/>
      <c r="D2" s="717"/>
      <c r="E2" s="717"/>
      <c r="F2" s="717"/>
      <c r="G2" s="717"/>
      <c r="H2" s="717"/>
      <c r="I2" s="717"/>
      <c r="J2" s="717"/>
      <c r="K2" s="718" t="s">
        <v>393</v>
      </c>
      <c r="L2" s="717"/>
      <c r="M2" s="717"/>
      <c r="N2" s="717"/>
      <c r="O2" s="717"/>
      <c r="P2" s="717"/>
      <c r="Q2" s="717"/>
      <c r="R2" s="717"/>
      <c r="S2" s="717"/>
      <c r="T2" s="717"/>
      <c r="U2" s="716"/>
      <c r="V2" s="718" t="s">
        <v>392</v>
      </c>
      <c r="W2" s="717"/>
      <c r="X2" s="717"/>
      <c r="Y2" s="717"/>
      <c r="Z2" s="717"/>
      <c r="AA2" s="717"/>
      <c r="AB2" s="716"/>
      <c r="AC2" s="718" t="s">
        <v>391</v>
      </c>
      <c r="AD2" s="717"/>
      <c r="AE2" s="717"/>
      <c r="AF2" s="717"/>
      <c r="AG2" s="717"/>
      <c r="AH2" s="716"/>
    </row>
    <row r="3" spans="1:34" s="1089" customFormat="1" ht="23.25" customHeight="1">
      <c r="A3" s="1086"/>
      <c r="B3" s="1087" t="s">
        <v>421</v>
      </c>
      <c r="C3" s="1088" t="s">
        <v>390</v>
      </c>
      <c r="D3" s="1090" t="s">
        <v>389</v>
      </c>
      <c r="E3" s="1087" t="s">
        <v>388</v>
      </c>
      <c r="F3" s="1087" t="s">
        <v>387</v>
      </c>
      <c r="G3" s="1087" t="s">
        <v>368</v>
      </c>
      <c r="H3" s="1087" t="s">
        <v>369</v>
      </c>
      <c r="I3" s="1088" t="s">
        <v>386</v>
      </c>
      <c r="J3" s="1087" t="s">
        <v>385</v>
      </c>
      <c r="K3" s="1087" t="s">
        <v>421</v>
      </c>
      <c r="L3" s="1088" t="s">
        <v>384</v>
      </c>
      <c r="M3" s="1087" t="s">
        <v>383</v>
      </c>
      <c r="N3" s="1088" t="s">
        <v>382</v>
      </c>
      <c r="O3" s="1088" t="s">
        <v>381</v>
      </c>
      <c r="P3" s="1088" t="s">
        <v>380</v>
      </c>
      <c r="Q3" s="1087" t="s">
        <v>379</v>
      </c>
      <c r="R3" s="1088" t="s">
        <v>378</v>
      </c>
      <c r="S3" s="1088" t="s">
        <v>367</v>
      </c>
      <c r="T3" s="1088" t="s">
        <v>377</v>
      </c>
      <c r="U3" s="1088" t="s">
        <v>376</v>
      </c>
      <c r="V3" s="1087" t="s">
        <v>421</v>
      </c>
      <c r="W3" s="1088" t="s">
        <v>370</v>
      </c>
      <c r="X3" s="1087" t="s">
        <v>375</v>
      </c>
      <c r="Y3" s="1087" t="s">
        <v>374</v>
      </c>
      <c r="Z3" s="1088" t="s">
        <v>373</v>
      </c>
      <c r="AA3" s="1088" t="s">
        <v>372</v>
      </c>
      <c r="AB3" s="1088" t="s">
        <v>371</v>
      </c>
      <c r="AC3" s="1087" t="s">
        <v>421</v>
      </c>
      <c r="AD3" s="1088" t="s">
        <v>370</v>
      </c>
      <c r="AE3" s="1087" t="s">
        <v>369</v>
      </c>
      <c r="AF3" s="1087" t="s">
        <v>368</v>
      </c>
      <c r="AG3" s="1088" t="s">
        <v>367</v>
      </c>
      <c r="AH3" s="1088" t="s">
        <v>366</v>
      </c>
    </row>
    <row r="4" spans="1:34">
      <c r="A4" s="746">
        <v>2545</v>
      </c>
      <c r="B4" s="745">
        <v>20546</v>
      </c>
      <c r="C4" s="1091">
        <v>17874</v>
      </c>
      <c r="D4" s="742">
        <v>786</v>
      </c>
      <c r="E4" s="740">
        <v>1</v>
      </c>
      <c r="F4" s="740">
        <v>79</v>
      </c>
      <c r="G4" s="740">
        <v>686</v>
      </c>
      <c r="H4" s="1091">
        <v>259</v>
      </c>
      <c r="I4" s="743">
        <v>34</v>
      </c>
      <c r="J4" s="742">
        <v>827</v>
      </c>
      <c r="K4" s="740">
        <v>17667</v>
      </c>
      <c r="L4" s="740">
        <v>5897</v>
      </c>
      <c r="M4" s="740">
        <v>1420</v>
      </c>
      <c r="N4" s="739" t="s">
        <v>428</v>
      </c>
      <c r="O4" s="743" t="s">
        <v>428</v>
      </c>
      <c r="P4" s="744" t="s">
        <v>428</v>
      </c>
      <c r="Q4" s="740">
        <v>31</v>
      </c>
      <c r="R4" s="743" t="s">
        <v>428</v>
      </c>
      <c r="S4" s="739">
        <v>4</v>
      </c>
      <c r="T4" s="743">
        <v>2055</v>
      </c>
      <c r="U4" s="742">
        <v>8260</v>
      </c>
      <c r="V4" s="740">
        <v>6606</v>
      </c>
      <c r="W4" s="741">
        <v>347</v>
      </c>
      <c r="X4" s="741">
        <v>4</v>
      </c>
      <c r="Y4" s="739">
        <v>3</v>
      </c>
      <c r="Z4" s="741">
        <v>312</v>
      </c>
      <c r="AA4" s="741">
        <v>5369</v>
      </c>
      <c r="AB4" s="741">
        <v>571</v>
      </c>
      <c r="AC4" s="740">
        <v>1339</v>
      </c>
      <c r="AD4" s="739">
        <v>347</v>
      </c>
      <c r="AE4" s="740">
        <v>259</v>
      </c>
      <c r="AF4" s="740">
        <v>686</v>
      </c>
      <c r="AG4" s="739">
        <v>4</v>
      </c>
      <c r="AH4" s="747">
        <v>43</v>
      </c>
    </row>
    <row r="5" spans="1:34">
      <c r="A5" s="738">
        <v>2546</v>
      </c>
      <c r="B5" s="737">
        <v>17691</v>
      </c>
      <c r="C5" s="1092">
        <v>14598</v>
      </c>
      <c r="D5" s="734">
        <v>959</v>
      </c>
      <c r="E5" s="732">
        <v>1</v>
      </c>
      <c r="F5" s="732">
        <v>85</v>
      </c>
      <c r="G5" s="732">
        <v>814</v>
      </c>
      <c r="H5" s="1092">
        <v>352</v>
      </c>
      <c r="I5" s="735">
        <v>55</v>
      </c>
      <c r="J5" s="734">
        <v>827</v>
      </c>
      <c r="K5" s="732">
        <v>10864</v>
      </c>
      <c r="L5" s="732">
        <v>5094</v>
      </c>
      <c r="M5" s="732">
        <v>854</v>
      </c>
      <c r="N5" s="731" t="s">
        <v>428</v>
      </c>
      <c r="O5" s="735" t="s">
        <v>428</v>
      </c>
      <c r="P5" s="736" t="s">
        <v>428</v>
      </c>
      <c r="Q5" s="732">
        <v>17</v>
      </c>
      <c r="R5" s="735" t="s">
        <v>428</v>
      </c>
      <c r="S5" s="731">
        <v>1</v>
      </c>
      <c r="T5" s="735">
        <v>1723</v>
      </c>
      <c r="U5" s="734">
        <v>3175</v>
      </c>
      <c r="V5" s="732">
        <v>7457</v>
      </c>
      <c r="W5" s="733">
        <v>397</v>
      </c>
      <c r="X5" s="733">
        <v>12</v>
      </c>
      <c r="Y5" s="731">
        <v>4</v>
      </c>
      <c r="Z5" s="733">
        <v>463</v>
      </c>
      <c r="AA5" s="733">
        <v>6063</v>
      </c>
      <c r="AB5" s="733">
        <v>518</v>
      </c>
      <c r="AC5" s="732">
        <v>1596</v>
      </c>
      <c r="AD5" s="731">
        <v>397</v>
      </c>
      <c r="AE5" s="732">
        <v>352</v>
      </c>
      <c r="AF5" s="732">
        <v>814</v>
      </c>
      <c r="AG5" s="731">
        <v>1</v>
      </c>
      <c r="AH5" s="748">
        <v>32</v>
      </c>
    </row>
    <row r="6" spans="1:34">
      <c r="A6" s="738">
        <v>2547</v>
      </c>
      <c r="B6" s="737">
        <v>17901</v>
      </c>
      <c r="C6" s="1092">
        <v>14802</v>
      </c>
      <c r="D6" s="734">
        <v>1059</v>
      </c>
      <c r="E6" s="732">
        <v>3</v>
      </c>
      <c r="F6" s="732">
        <v>69</v>
      </c>
      <c r="G6" s="732">
        <v>679</v>
      </c>
      <c r="H6" s="1092">
        <v>319</v>
      </c>
      <c r="I6" s="735">
        <v>60</v>
      </c>
      <c r="J6" s="734">
        <v>910</v>
      </c>
      <c r="K6" s="732">
        <v>9817</v>
      </c>
      <c r="L6" s="732">
        <v>3911</v>
      </c>
      <c r="M6" s="732">
        <v>936</v>
      </c>
      <c r="N6" s="731" t="s">
        <v>428</v>
      </c>
      <c r="O6" s="735" t="s">
        <v>428</v>
      </c>
      <c r="P6" s="736" t="s">
        <v>428</v>
      </c>
      <c r="Q6" s="732" t="s">
        <v>428</v>
      </c>
      <c r="R6" s="735" t="s">
        <v>428</v>
      </c>
      <c r="S6" s="731" t="s">
        <v>428</v>
      </c>
      <c r="T6" s="735">
        <v>1708</v>
      </c>
      <c r="U6" s="734">
        <v>3262</v>
      </c>
      <c r="V6" s="732">
        <v>7989</v>
      </c>
      <c r="W6" s="733">
        <v>326</v>
      </c>
      <c r="X6" s="733">
        <v>58</v>
      </c>
      <c r="Y6" s="731">
        <v>22</v>
      </c>
      <c r="Z6" s="733">
        <v>349</v>
      </c>
      <c r="AA6" s="733">
        <v>6622</v>
      </c>
      <c r="AB6" s="733">
        <v>612</v>
      </c>
      <c r="AC6" s="732">
        <v>1366</v>
      </c>
      <c r="AD6" s="731">
        <v>326</v>
      </c>
      <c r="AE6" s="732">
        <v>319</v>
      </c>
      <c r="AF6" s="732">
        <v>679</v>
      </c>
      <c r="AG6" s="731" t="s">
        <v>428</v>
      </c>
      <c r="AH6" s="748">
        <v>42</v>
      </c>
    </row>
    <row r="7" spans="1:34">
      <c r="A7" s="738">
        <v>2548</v>
      </c>
      <c r="B7" s="737">
        <v>23643</v>
      </c>
      <c r="C7" s="1092">
        <v>19414</v>
      </c>
      <c r="D7" s="734">
        <v>1661</v>
      </c>
      <c r="E7" s="732">
        <v>34</v>
      </c>
      <c r="F7" s="732">
        <v>161</v>
      </c>
      <c r="G7" s="732">
        <v>1026</v>
      </c>
      <c r="H7" s="1092">
        <v>309</v>
      </c>
      <c r="I7" s="735">
        <v>81</v>
      </c>
      <c r="J7" s="734">
        <v>957</v>
      </c>
      <c r="K7" s="732">
        <v>12224</v>
      </c>
      <c r="L7" s="732">
        <v>5393</v>
      </c>
      <c r="M7" s="732">
        <v>852</v>
      </c>
      <c r="N7" s="731" t="s">
        <v>428</v>
      </c>
      <c r="O7" s="735" t="s">
        <v>428</v>
      </c>
      <c r="P7" s="736" t="s">
        <v>428</v>
      </c>
      <c r="Q7" s="732" t="s">
        <v>428</v>
      </c>
      <c r="R7" s="735" t="s">
        <v>428</v>
      </c>
      <c r="S7" s="731" t="s">
        <v>428</v>
      </c>
      <c r="T7" s="735">
        <v>2168</v>
      </c>
      <c r="U7" s="734">
        <v>3811</v>
      </c>
      <c r="V7" s="732">
        <v>8414</v>
      </c>
      <c r="W7" s="733">
        <v>276</v>
      </c>
      <c r="X7" s="733">
        <v>35</v>
      </c>
      <c r="Y7" s="731">
        <v>6</v>
      </c>
      <c r="Z7" s="733">
        <v>437</v>
      </c>
      <c r="AA7" s="733">
        <v>7122</v>
      </c>
      <c r="AB7" s="733">
        <v>538</v>
      </c>
      <c r="AC7" s="732">
        <v>1657</v>
      </c>
      <c r="AD7" s="731">
        <v>276</v>
      </c>
      <c r="AE7" s="732">
        <v>309</v>
      </c>
      <c r="AF7" s="732">
        <v>1026</v>
      </c>
      <c r="AG7" s="731" t="s">
        <v>428</v>
      </c>
      <c r="AH7" s="748">
        <v>46</v>
      </c>
    </row>
    <row r="8" spans="1:34">
      <c r="A8" s="738">
        <v>2549</v>
      </c>
      <c r="B8" s="737">
        <v>21400</v>
      </c>
      <c r="C8" s="1092">
        <v>18481</v>
      </c>
      <c r="D8" s="734">
        <v>1101</v>
      </c>
      <c r="E8" s="732">
        <v>4</v>
      </c>
      <c r="F8" s="732">
        <v>62</v>
      </c>
      <c r="G8" s="732">
        <v>665</v>
      </c>
      <c r="H8" s="1092">
        <v>221</v>
      </c>
      <c r="I8" s="735">
        <v>47</v>
      </c>
      <c r="J8" s="734">
        <v>819</v>
      </c>
      <c r="K8" s="732">
        <v>12532</v>
      </c>
      <c r="L8" s="732">
        <v>6453</v>
      </c>
      <c r="M8" s="732">
        <v>856</v>
      </c>
      <c r="N8" s="731" t="s">
        <v>428</v>
      </c>
      <c r="O8" s="735" t="s">
        <v>428</v>
      </c>
      <c r="P8" s="736" t="s">
        <v>428</v>
      </c>
      <c r="Q8" s="732" t="s">
        <v>428</v>
      </c>
      <c r="R8" s="735" t="s">
        <v>428</v>
      </c>
      <c r="S8" s="731">
        <v>2</v>
      </c>
      <c r="T8" s="735">
        <v>1815</v>
      </c>
      <c r="U8" s="734">
        <v>3406</v>
      </c>
      <c r="V8" s="732">
        <v>7132</v>
      </c>
      <c r="W8" s="733">
        <v>279</v>
      </c>
      <c r="X8" s="733">
        <v>48</v>
      </c>
      <c r="Y8" s="731">
        <v>7</v>
      </c>
      <c r="Z8" s="733">
        <v>375</v>
      </c>
      <c r="AA8" s="733">
        <v>5840</v>
      </c>
      <c r="AB8" s="733">
        <v>583</v>
      </c>
      <c r="AC8" s="732">
        <v>1197</v>
      </c>
      <c r="AD8" s="731">
        <v>279</v>
      </c>
      <c r="AE8" s="732">
        <v>221</v>
      </c>
      <c r="AF8" s="732">
        <v>665</v>
      </c>
      <c r="AG8" s="731">
        <v>2</v>
      </c>
      <c r="AH8" s="748">
        <v>30</v>
      </c>
    </row>
    <row r="9" spans="1:34">
      <c r="A9" s="738">
        <v>2550</v>
      </c>
      <c r="B9" s="737">
        <v>18451</v>
      </c>
      <c r="C9" s="1092">
        <v>16173</v>
      </c>
      <c r="D9" s="734">
        <v>767</v>
      </c>
      <c r="E9" s="732">
        <v>4</v>
      </c>
      <c r="F9" s="732">
        <v>57</v>
      </c>
      <c r="G9" s="732">
        <v>589</v>
      </c>
      <c r="H9" s="1092">
        <v>176</v>
      </c>
      <c r="I9" s="735">
        <v>41</v>
      </c>
      <c r="J9" s="734">
        <v>644</v>
      </c>
      <c r="K9" s="732">
        <v>12418</v>
      </c>
      <c r="L9" s="732">
        <v>6122</v>
      </c>
      <c r="M9" s="732">
        <v>941</v>
      </c>
      <c r="N9" s="731" t="s">
        <v>428</v>
      </c>
      <c r="O9" s="735" t="s">
        <v>428</v>
      </c>
      <c r="P9" s="736" t="s">
        <v>428</v>
      </c>
      <c r="Q9" s="732" t="s">
        <v>428</v>
      </c>
      <c r="R9" s="735" t="s">
        <v>428</v>
      </c>
      <c r="S9" s="731">
        <v>3</v>
      </c>
      <c r="T9" s="735">
        <v>1989</v>
      </c>
      <c r="U9" s="734">
        <v>3363</v>
      </c>
      <c r="V9" s="732">
        <v>6027</v>
      </c>
      <c r="W9" s="733">
        <v>282</v>
      </c>
      <c r="X9" s="733">
        <v>36</v>
      </c>
      <c r="Y9" s="731">
        <v>7</v>
      </c>
      <c r="Z9" s="733">
        <v>352</v>
      </c>
      <c r="AA9" s="733">
        <v>4841</v>
      </c>
      <c r="AB9" s="733">
        <v>509</v>
      </c>
      <c r="AC9" s="732">
        <v>1085</v>
      </c>
      <c r="AD9" s="731">
        <v>282</v>
      </c>
      <c r="AE9" s="732">
        <v>176</v>
      </c>
      <c r="AF9" s="732">
        <v>589</v>
      </c>
      <c r="AG9" s="731">
        <v>3</v>
      </c>
      <c r="AH9" s="748">
        <v>35</v>
      </c>
    </row>
    <row r="10" spans="1:34">
      <c r="A10" s="738">
        <v>2551</v>
      </c>
      <c r="B10" s="737">
        <v>19151</v>
      </c>
      <c r="C10" s="1092">
        <v>17075</v>
      </c>
      <c r="D10" s="734">
        <v>668</v>
      </c>
      <c r="E10" s="732">
        <v>4</v>
      </c>
      <c r="F10" s="732">
        <v>55</v>
      </c>
      <c r="G10" s="732">
        <v>522</v>
      </c>
      <c r="H10" s="1092">
        <v>164</v>
      </c>
      <c r="I10" s="735">
        <v>37</v>
      </c>
      <c r="J10" s="734">
        <v>626</v>
      </c>
      <c r="K10" s="732">
        <v>14082</v>
      </c>
      <c r="L10" s="732">
        <v>7570</v>
      </c>
      <c r="M10" s="732">
        <v>1154</v>
      </c>
      <c r="N10" s="731" t="s">
        <v>428</v>
      </c>
      <c r="O10" s="735" t="s">
        <v>428</v>
      </c>
      <c r="P10" s="736" t="s">
        <v>428</v>
      </c>
      <c r="Q10" s="732" t="s">
        <v>428</v>
      </c>
      <c r="R10" s="735" t="s">
        <v>428</v>
      </c>
      <c r="S10" s="731">
        <v>4</v>
      </c>
      <c r="T10" s="735">
        <v>1993</v>
      </c>
      <c r="U10" s="734">
        <v>3361</v>
      </c>
      <c r="V10" s="732">
        <v>5372</v>
      </c>
      <c r="W10" s="733">
        <v>252</v>
      </c>
      <c r="X10" s="733">
        <v>28</v>
      </c>
      <c r="Y10" s="731">
        <v>2</v>
      </c>
      <c r="Z10" s="733">
        <v>396</v>
      </c>
      <c r="AA10" s="733">
        <v>4256</v>
      </c>
      <c r="AB10" s="733">
        <v>438</v>
      </c>
      <c r="AC10" s="732">
        <v>962</v>
      </c>
      <c r="AD10" s="731">
        <v>252</v>
      </c>
      <c r="AE10" s="732">
        <v>164</v>
      </c>
      <c r="AF10" s="732">
        <v>522</v>
      </c>
      <c r="AG10" s="731">
        <v>4</v>
      </c>
      <c r="AH10" s="748">
        <v>20</v>
      </c>
    </row>
    <row r="11" spans="1:34">
      <c r="A11" s="738">
        <v>2552</v>
      </c>
      <c r="B11" s="737">
        <v>16957</v>
      </c>
      <c r="C11" s="1092">
        <v>14714</v>
      </c>
      <c r="D11" s="734">
        <v>594</v>
      </c>
      <c r="E11" s="732">
        <v>6</v>
      </c>
      <c r="F11" s="732">
        <v>52</v>
      </c>
      <c r="G11" s="732">
        <v>399</v>
      </c>
      <c r="H11" s="1092">
        <v>112</v>
      </c>
      <c r="I11" s="735">
        <v>28</v>
      </c>
      <c r="J11" s="734">
        <v>1052</v>
      </c>
      <c r="K11" s="732">
        <v>12994</v>
      </c>
      <c r="L11" s="732">
        <v>6506</v>
      </c>
      <c r="M11" s="732">
        <v>1214</v>
      </c>
      <c r="N11" s="731" t="s">
        <v>428</v>
      </c>
      <c r="O11" s="735" t="s">
        <v>428</v>
      </c>
      <c r="P11" s="736" t="s">
        <v>428</v>
      </c>
      <c r="Q11" s="732" t="s">
        <v>428</v>
      </c>
      <c r="R11" s="735" t="s">
        <v>428</v>
      </c>
      <c r="S11" s="731" t="s">
        <v>428</v>
      </c>
      <c r="T11" s="735">
        <v>2067</v>
      </c>
      <c r="U11" s="734">
        <v>3207</v>
      </c>
      <c r="V11" s="732">
        <v>5204</v>
      </c>
      <c r="W11" s="733">
        <v>225</v>
      </c>
      <c r="X11" s="733">
        <v>10</v>
      </c>
      <c r="Y11" s="731">
        <v>2</v>
      </c>
      <c r="Z11" s="733">
        <v>346</v>
      </c>
      <c r="AA11" s="733">
        <v>4187</v>
      </c>
      <c r="AB11" s="733">
        <v>434</v>
      </c>
      <c r="AC11" s="732">
        <v>753</v>
      </c>
      <c r="AD11" s="731">
        <v>225</v>
      </c>
      <c r="AE11" s="732">
        <v>112</v>
      </c>
      <c r="AF11" s="732">
        <v>399</v>
      </c>
      <c r="AG11" s="731" t="s">
        <v>428</v>
      </c>
      <c r="AH11" s="748">
        <v>17</v>
      </c>
    </row>
    <row r="12" spans="1:34">
      <c r="A12" s="738">
        <v>2553</v>
      </c>
      <c r="B12" s="737">
        <v>14192</v>
      </c>
      <c r="C12" s="1092">
        <v>12347</v>
      </c>
      <c r="D12" s="734">
        <v>484</v>
      </c>
      <c r="E12" s="732">
        <v>3</v>
      </c>
      <c r="F12" s="732">
        <v>45</v>
      </c>
      <c r="G12" s="732">
        <v>265</v>
      </c>
      <c r="H12" s="1092">
        <v>81</v>
      </c>
      <c r="I12" s="735">
        <v>63</v>
      </c>
      <c r="J12" s="734">
        <v>904</v>
      </c>
      <c r="K12" s="732">
        <v>10840</v>
      </c>
      <c r="L12" s="732">
        <v>5504</v>
      </c>
      <c r="M12" s="732">
        <v>718</v>
      </c>
      <c r="N12" s="731" t="s">
        <v>428</v>
      </c>
      <c r="O12" s="735" t="s">
        <v>428</v>
      </c>
      <c r="P12" s="736" t="s">
        <v>428</v>
      </c>
      <c r="Q12" s="732" t="s">
        <v>428</v>
      </c>
      <c r="R12" s="735" t="s">
        <v>428</v>
      </c>
      <c r="S12" s="731">
        <v>1</v>
      </c>
      <c r="T12" s="735">
        <v>1781</v>
      </c>
      <c r="U12" s="734">
        <v>2836</v>
      </c>
      <c r="V12" s="732">
        <v>4578</v>
      </c>
      <c r="W12" s="733">
        <v>183</v>
      </c>
      <c r="X12" s="733">
        <v>1</v>
      </c>
      <c r="Y12" s="731" t="s">
        <v>428</v>
      </c>
      <c r="Z12" s="733">
        <v>327</v>
      </c>
      <c r="AA12" s="733">
        <v>3694</v>
      </c>
      <c r="AB12" s="733">
        <v>373</v>
      </c>
      <c r="AC12" s="732">
        <v>539</v>
      </c>
      <c r="AD12" s="731">
        <v>183</v>
      </c>
      <c r="AE12" s="732">
        <v>81</v>
      </c>
      <c r="AF12" s="732">
        <v>265</v>
      </c>
      <c r="AG12" s="731">
        <v>1</v>
      </c>
      <c r="AH12" s="748">
        <v>9</v>
      </c>
    </row>
    <row r="13" spans="1:34">
      <c r="A13" s="738">
        <v>2554</v>
      </c>
      <c r="B13" s="737">
        <v>8464</v>
      </c>
      <c r="C13" s="1092">
        <v>7382</v>
      </c>
      <c r="D13" s="734">
        <v>297</v>
      </c>
      <c r="E13" s="732">
        <v>1</v>
      </c>
      <c r="F13" s="732">
        <v>34</v>
      </c>
      <c r="G13" s="732">
        <v>119</v>
      </c>
      <c r="H13" s="1092">
        <v>56</v>
      </c>
      <c r="I13" s="735">
        <v>25</v>
      </c>
      <c r="J13" s="734">
        <v>550</v>
      </c>
      <c r="K13" s="732">
        <v>6390</v>
      </c>
      <c r="L13" s="732">
        <v>2432</v>
      </c>
      <c r="M13" s="732">
        <v>322</v>
      </c>
      <c r="N13" s="731" t="s">
        <v>428</v>
      </c>
      <c r="O13" s="735" t="s">
        <v>428</v>
      </c>
      <c r="P13" s="736" t="s">
        <v>428</v>
      </c>
      <c r="Q13" s="732">
        <v>2</v>
      </c>
      <c r="R13" s="735" t="s">
        <v>428</v>
      </c>
      <c r="S13" s="731">
        <v>2</v>
      </c>
      <c r="T13" s="735">
        <v>1476</v>
      </c>
      <c r="U13" s="734">
        <v>2156</v>
      </c>
      <c r="V13" s="732">
        <v>3163</v>
      </c>
      <c r="W13" s="733">
        <v>148</v>
      </c>
      <c r="X13" s="733">
        <v>47</v>
      </c>
      <c r="Y13" s="731">
        <v>18</v>
      </c>
      <c r="Z13" s="733">
        <v>207</v>
      </c>
      <c r="AA13" s="733">
        <v>2450</v>
      </c>
      <c r="AB13" s="733">
        <v>293</v>
      </c>
      <c r="AC13" s="732">
        <v>338</v>
      </c>
      <c r="AD13" s="731">
        <v>150</v>
      </c>
      <c r="AE13" s="732">
        <v>54</v>
      </c>
      <c r="AF13" s="732">
        <v>119</v>
      </c>
      <c r="AG13" s="731">
        <v>2</v>
      </c>
      <c r="AH13" s="748">
        <v>13</v>
      </c>
    </row>
    <row r="14" spans="1:34">
      <c r="A14" s="730">
        <v>2555</v>
      </c>
      <c r="B14" s="729">
        <f>SUM(C14:J14)</f>
        <v>10384</v>
      </c>
      <c r="C14" s="1093">
        <v>8989</v>
      </c>
      <c r="D14" s="680">
        <v>456</v>
      </c>
      <c r="E14" s="681">
        <v>4</v>
      </c>
      <c r="F14" s="681">
        <v>54</v>
      </c>
      <c r="G14" s="681">
        <v>237</v>
      </c>
      <c r="H14" s="1093">
        <v>109</v>
      </c>
      <c r="I14" s="682">
        <v>33</v>
      </c>
      <c r="J14" s="680">
        <v>502</v>
      </c>
      <c r="K14" s="727">
        <f>SUM(L14:U14)</f>
        <v>7516</v>
      </c>
      <c r="L14" s="681">
        <v>2871</v>
      </c>
      <c r="M14" s="681">
        <v>412</v>
      </c>
      <c r="N14" s="683" t="s">
        <v>428</v>
      </c>
      <c r="O14" s="682" t="s">
        <v>428</v>
      </c>
      <c r="P14" s="684" t="s">
        <v>428</v>
      </c>
      <c r="Q14" s="681">
        <v>2</v>
      </c>
      <c r="R14" s="682" t="s">
        <v>428</v>
      </c>
      <c r="S14" s="683">
        <v>1</v>
      </c>
      <c r="T14" s="682">
        <v>1761</v>
      </c>
      <c r="U14" s="680">
        <v>2469</v>
      </c>
      <c r="V14" s="727">
        <f>SUM(W14:AB14)</f>
        <v>3802</v>
      </c>
      <c r="W14" s="728">
        <v>208</v>
      </c>
      <c r="X14" s="728">
        <v>62</v>
      </c>
      <c r="Y14" s="726">
        <v>16</v>
      </c>
      <c r="Z14" s="728">
        <v>287</v>
      </c>
      <c r="AA14" s="728">
        <v>2925</v>
      </c>
      <c r="AB14" s="728">
        <v>304</v>
      </c>
      <c r="AC14" s="727">
        <f>SUM(AD14:AH14)</f>
        <v>567</v>
      </c>
      <c r="AD14" s="726">
        <v>208</v>
      </c>
      <c r="AE14" s="727">
        <v>109</v>
      </c>
      <c r="AF14" s="727">
        <v>237</v>
      </c>
      <c r="AG14" s="726">
        <v>1</v>
      </c>
      <c r="AH14" s="749">
        <v>12</v>
      </c>
    </row>
    <row r="15" spans="1:34">
      <c r="A15" s="725" t="s">
        <v>365</v>
      </c>
      <c r="B15" s="723"/>
      <c r="C15" s="723"/>
      <c r="D15" s="723"/>
      <c r="E15" s="723"/>
      <c r="F15" s="723"/>
      <c r="G15" s="723"/>
      <c r="H15" s="723"/>
      <c r="I15" s="724"/>
      <c r="J15" s="723"/>
      <c r="K15" s="723"/>
      <c r="L15" s="723"/>
      <c r="M15" s="723"/>
      <c r="N15" s="724"/>
      <c r="O15" s="723"/>
      <c r="P15" s="723"/>
      <c r="Q15" s="723"/>
      <c r="R15" s="723"/>
      <c r="S15" s="723"/>
      <c r="T15" s="724"/>
      <c r="U15" s="723"/>
      <c r="V15" s="723"/>
      <c r="W15" s="723"/>
      <c r="X15" s="723"/>
      <c r="Y15" s="723"/>
      <c r="Z15" s="723"/>
      <c r="AA15" s="723"/>
      <c r="AB15" s="723"/>
      <c r="AC15" s="723"/>
      <c r="AD15" s="723"/>
      <c r="AE15" s="723"/>
      <c r="AF15" s="723"/>
      <c r="AG15" s="724"/>
      <c r="AH15" s="723"/>
    </row>
    <row r="16" spans="1:34">
      <c r="A16" s="722" t="s">
        <v>1105</v>
      </c>
      <c r="B16" s="720"/>
      <c r="C16" s="720"/>
      <c r="D16" s="720"/>
      <c r="E16" s="720"/>
      <c r="F16" s="720"/>
      <c r="G16" s="720"/>
      <c r="H16" s="720"/>
      <c r="I16" s="721"/>
      <c r="J16" s="720"/>
      <c r="K16" s="720"/>
      <c r="L16" s="720"/>
      <c r="M16" s="720"/>
      <c r="N16" s="721"/>
      <c r="O16" s="720"/>
      <c r="P16" s="720"/>
      <c r="Q16" s="720"/>
      <c r="R16" s="720"/>
      <c r="S16" s="720"/>
      <c r="T16" s="721"/>
      <c r="U16" s="720"/>
      <c r="V16" s="719"/>
      <c r="W16" s="719"/>
      <c r="X16" s="719"/>
      <c r="Y16" s="719"/>
      <c r="Z16" s="720"/>
      <c r="AA16" s="720"/>
      <c r="AB16" s="720"/>
      <c r="AC16" s="719"/>
      <c r="AD16" s="719"/>
      <c r="AE16" s="719"/>
      <c r="AF16" s="719"/>
      <c r="AG16" s="721"/>
      <c r="AH16" s="720"/>
    </row>
  </sheetData>
  <pageMargins left="0.7" right="0.7" top="0.75" bottom="0.75" header="0.3" footer="0.3"/>
  <pageSetup paperSize="9" scale="83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C00000"/>
  </sheetPr>
  <dimension ref="A1:C20"/>
  <sheetViews>
    <sheetView showGridLines="0" view="pageBreakPreview" zoomScale="120" zoomScaleSheetLayoutView="120" workbookViewId="0">
      <selection activeCell="F12" sqref="F12"/>
    </sheetView>
  </sheetViews>
  <sheetFormatPr defaultRowHeight="21"/>
  <cols>
    <col min="1" max="1" width="41" style="54" customWidth="1"/>
    <col min="2" max="2" width="22.140625" style="54" customWidth="1"/>
    <col min="3" max="3" width="24.140625" style="54" customWidth="1"/>
    <col min="4" max="16384" width="9.140625" style="54"/>
  </cols>
  <sheetData>
    <row r="1" spans="1:3">
      <c r="A1" s="1094" t="s">
        <v>2183</v>
      </c>
      <c r="B1" s="1094"/>
      <c r="C1" s="1094"/>
    </row>
    <row r="2" spans="1:3" ht="20.100000000000001" customHeight="1">
      <c r="A2" s="55" t="s">
        <v>420</v>
      </c>
      <c r="B2" s="1095" t="s">
        <v>835</v>
      </c>
      <c r="C2" s="1096" t="s">
        <v>836</v>
      </c>
    </row>
    <row r="3" spans="1:3" ht="20.100000000000001" customHeight="1">
      <c r="A3" s="56" t="s">
        <v>837</v>
      </c>
      <c r="B3" s="57">
        <v>1889934</v>
      </c>
      <c r="C3" s="1097">
        <v>8587.26</v>
      </c>
    </row>
    <row r="4" spans="1:3" ht="20.100000000000001" customHeight="1">
      <c r="A4" s="56" t="s">
        <v>838</v>
      </c>
      <c r="B4" s="58">
        <v>388401</v>
      </c>
      <c r="C4" s="1098">
        <v>5888.89</v>
      </c>
    </row>
    <row r="5" spans="1:3" ht="20.100000000000001" customHeight="1">
      <c r="A5" s="56" t="s">
        <v>839</v>
      </c>
      <c r="B5" s="58">
        <v>15061</v>
      </c>
      <c r="C5" s="1098">
        <v>5932.77</v>
      </c>
    </row>
    <row r="6" spans="1:3" ht="20.100000000000001" customHeight="1">
      <c r="A6" s="56" t="s">
        <v>840</v>
      </c>
      <c r="B6" s="58">
        <v>6685</v>
      </c>
      <c r="C6" s="1099">
        <v>890.95</v>
      </c>
    </row>
    <row r="7" spans="1:3" ht="20.100000000000001" customHeight="1">
      <c r="A7" s="56" t="s">
        <v>841</v>
      </c>
      <c r="B7" s="58">
        <v>14805</v>
      </c>
      <c r="C7" s="1098">
        <v>216.19</v>
      </c>
    </row>
    <row r="8" spans="1:3" ht="20.100000000000001" customHeight="1">
      <c r="A8" s="56" t="s">
        <v>842</v>
      </c>
      <c r="B8" s="58">
        <v>2240</v>
      </c>
      <c r="C8" s="1098">
        <v>1863.37</v>
      </c>
    </row>
    <row r="9" spans="1:3" ht="20.100000000000001" customHeight="1">
      <c r="A9" s="56" t="s">
        <v>843</v>
      </c>
      <c r="B9" s="58">
        <v>1359</v>
      </c>
      <c r="C9" s="1098">
        <v>11147.23</v>
      </c>
    </row>
    <row r="10" spans="1:3" ht="20.100000000000001" customHeight="1">
      <c r="A10" s="56" t="s">
        <v>844</v>
      </c>
      <c r="B10" s="58" t="s">
        <v>428</v>
      </c>
      <c r="C10" s="1100">
        <v>229.46</v>
      </c>
    </row>
    <row r="11" spans="1:3" ht="20.100000000000001" customHeight="1">
      <c r="A11" s="59" t="s">
        <v>845</v>
      </c>
      <c r="B11" s="60">
        <f>SUM(B3:B10)</f>
        <v>2318485</v>
      </c>
      <c r="C11" s="1101">
        <f>SUM(C3:C10)</f>
        <v>34756.120000000003</v>
      </c>
    </row>
    <row r="12" spans="1:3" s="64" customFormat="1">
      <c r="A12" s="62" t="s">
        <v>846</v>
      </c>
      <c r="B12" s="62"/>
      <c r="C12" s="63"/>
    </row>
    <row r="13" spans="1:3" s="64" customFormat="1">
      <c r="A13" s="62" t="s">
        <v>847</v>
      </c>
      <c r="B13" s="62"/>
      <c r="C13" s="62"/>
    </row>
    <row r="14" spans="1:3" s="64" customFormat="1">
      <c r="A14" s="65" t="s">
        <v>848</v>
      </c>
      <c r="B14" s="62"/>
      <c r="C14" s="62"/>
    </row>
    <row r="15" spans="1:3" s="64" customFormat="1">
      <c r="A15" s="65" t="s">
        <v>849</v>
      </c>
      <c r="B15" s="62"/>
      <c r="C15" s="62"/>
    </row>
    <row r="16" spans="1:3" s="64" customFormat="1">
      <c r="A16" s="65" t="s">
        <v>850</v>
      </c>
      <c r="B16" s="62"/>
      <c r="C16" s="62"/>
    </row>
    <row r="17" spans="1:3" s="64" customFormat="1">
      <c r="A17" s="65" t="s">
        <v>851</v>
      </c>
      <c r="B17" s="62"/>
      <c r="C17" s="62"/>
    </row>
    <row r="18" spans="1:3" s="64" customFormat="1">
      <c r="A18" s="62" t="s">
        <v>399</v>
      </c>
      <c r="B18" s="62"/>
      <c r="C18" s="62"/>
    </row>
    <row r="19" spans="1:3" s="64" customFormat="1">
      <c r="A19" s="62" t="s">
        <v>398</v>
      </c>
      <c r="B19" s="62"/>
      <c r="C19" s="62"/>
    </row>
    <row r="20" spans="1:3">
      <c r="A20" s="61"/>
      <c r="B20" s="61"/>
      <c r="C20" s="61"/>
    </row>
  </sheetData>
  <phoneticPr fontId="129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37">
    <tabColor rgb="FFFFFF00"/>
  </sheetPr>
  <dimension ref="A1:Q24"/>
  <sheetViews>
    <sheetView showGridLines="0" zoomScaleSheetLayoutView="100" workbookViewId="0">
      <selection activeCell="D6" sqref="D6"/>
    </sheetView>
  </sheetViews>
  <sheetFormatPr defaultRowHeight="23.25"/>
  <cols>
    <col min="1" max="1" width="32.5703125" style="467" customWidth="1"/>
    <col min="2" max="2" width="18.7109375" style="467" customWidth="1"/>
    <col min="3" max="3" width="38.42578125" style="467" customWidth="1"/>
    <col min="4" max="16384" width="9.140625" style="467"/>
  </cols>
  <sheetData>
    <row r="1" spans="1:17">
      <c r="A1" s="1102" t="s">
        <v>197</v>
      </c>
      <c r="B1" s="1102"/>
      <c r="C1" s="1102"/>
    </row>
    <row r="2" spans="1:17" ht="25.5" customHeight="1">
      <c r="A2" s="468" t="s">
        <v>198</v>
      </c>
      <c r="B2" s="1103" t="s">
        <v>199</v>
      </c>
      <c r="C2" s="1104" t="s">
        <v>200</v>
      </c>
    </row>
    <row r="3" spans="1:17" s="471" customFormat="1" ht="25.5" customHeight="1">
      <c r="A3" s="469" t="s">
        <v>201</v>
      </c>
      <c r="B3" s="470">
        <v>1638177</v>
      </c>
      <c r="C3" s="1105">
        <v>661.5</v>
      </c>
    </row>
    <row r="4" spans="1:17" s="471" customFormat="1" ht="25.5" customHeight="1">
      <c r="A4" s="469" t="s">
        <v>202</v>
      </c>
      <c r="B4" s="472">
        <v>408281</v>
      </c>
      <c r="C4" s="1106">
        <v>441.8</v>
      </c>
    </row>
    <row r="5" spans="1:17" s="471" customFormat="1" ht="25.5" customHeight="1">
      <c r="A5" s="469" t="s">
        <v>203</v>
      </c>
      <c r="B5" s="472">
        <v>5877</v>
      </c>
      <c r="C5" s="1106">
        <v>104.1</v>
      </c>
    </row>
    <row r="6" spans="1:17" s="471" customFormat="1" ht="25.5" customHeight="1">
      <c r="A6" s="469" t="s">
        <v>204</v>
      </c>
      <c r="B6" s="472">
        <v>8111</v>
      </c>
      <c r="C6" s="1106">
        <v>84.4</v>
      </c>
    </row>
    <row r="7" spans="1:17" s="471" customFormat="1" ht="25.5" customHeight="1">
      <c r="A7" s="469" t="s">
        <v>205</v>
      </c>
      <c r="B7" s="472" t="s">
        <v>428</v>
      </c>
      <c r="C7" s="1106">
        <v>25.5</v>
      </c>
    </row>
    <row r="8" spans="1:17" s="471" customFormat="1" ht="25.5" customHeight="1">
      <c r="A8" s="468" t="s">
        <v>845</v>
      </c>
      <c r="B8" s="473">
        <f>SUM(B3:B7)</f>
        <v>2060446</v>
      </c>
      <c r="C8" s="1107">
        <f>SUM(C3:C7)</f>
        <v>1317.3</v>
      </c>
    </row>
    <row r="9" spans="1:17" s="475" customFormat="1" ht="20.100000000000001" customHeight="1">
      <c r="A9" s="474" t="s">
        <v>206</v>
      </c>
      <c r="C9" s="476"/>
    </row>
    <row r="10" spans="1:17" s="475" customFormat="1" ht="20.100000000000001" customHeight="1">
      <c r="A10" s="474" t="s">
        <v>207</v>
      </c>
    </row>
    <row r="11" spans="1:17" s="475" customFormat="1" ht="20.100000000000001" customHeight="1">
      <c r="A11" s="477" t="s">
        <v>208</v>
      </c>
    </row>
    <row r="12" spans="1:17" s="478" customFormat="1" ht="15.75">
      <c r="C12" s="479"/>
      <c r="D12" s="479"/>
      <c r="E12" s="479"/>
      <c r="F12" s="479"/>
      <c r="G12" s="479"/>
      <c r="H12" s="479"/>
      <c r="I12" s="479"/>
      <c r="J12" s="479"/>
      <c r="K12" s="479"/>
      <c r="L12" s="479"/>
      <c r="M12" s="479"/>
      <c r="N12" s="479"/>
      <c r="Q12" s="480"/>
    </row>
    <row r="24" spans="2:3">
      <c r="B24" s="481"/>
      <c r="C24" s="481"/>
    </row>
  </sheetData>
  <phoneticPr fontId="129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38">
    <tabColor rgb="FFFFFF00"/>
  </sheetPr>
  <dimension ref="A1:B14"/>
  <sheetViews>
    <sheetView workbookViewId="0">
      <selection activeCell="E6" sqref="E6"/>
    </sheetView>
  </sheetViews>
  <sheetFormatPr defaultColWidth="11" defaultRowHeight="15.75"/>
  <cols>
    <col min="1" max="1" width="40.140625" style="483" customWidth="1"/>
    <col min="2" max="2" width="29.7109375" style="483" customWidth="1"/>
    <col min="3" max="16384" width="11" style="483"/>
  </cols>
  <sheetData>
    <row r="1" spans="1:2" s="482" customFormat="1" ht="21">
      <c r="A1" s="1108" t="s">
        <v>2184</v>
      </c>
      <c r="B1" s="1108"/>
    </row>
    <row r="2" spans="1:2" s="485" customFormat="1" ht="24.95" customHeight="1">
      <c r="A2" s="484" t="s">
        <v>209</v>
      </c>
      <c r="B2" s="1110" t="s">
        <v>414</v>
      </c>
    </row>
    <row r="3" spans="1:2" s="486" customFormat="1" ht="24.95" customHeight="1">
      <c r="A3" s="1109" t="s">
        <v>210</v>
      </c>
      <c r="B3" s="1111">
        <v>2060446</v>
      </c>
    </row>
    <row r="4" spans="1:2" s="486" customFormat="1" ht="24.95" customHeight="1">
      <c r="A4" s="1109" t="s">
        <v>211</v>
      </c>
      <c r="B4" s="1111">
        <v>1763.6</v>
      </c>
    </row>
    <row r="5" spans="1:2" s="486" customFormat="1" ht="24.95" customHeight="1">
      <c r="A5" s="1109" t="s">
        <v>212</v>
      </c>
      <c r="B5" s="1112">
        <v>1317.3</v>
      </c>
    </row>
    <row r="6" spans="1:2" s="486" customFormat="1" ht="24.95" customHeight="1">
      <c r="A6" s="1109" t="s">
        <v>213</v>
      </c>
      <c r="B6" s="1111">
        <v>52.76</v>
      </c>
    </row>
    <row r="7" spans="1:2" s="486" customFormat="1" ht="24.95" customHeight="1">
      <c r="A7" s="1114" t="s">
        <v>214</v>
      </c>
      <c r="B7" s="1113">
        <v>2519</v>
      </c>
    </row>
    <row r="8" spans="1:2" s="486" customFormat="1" ht="22.5" customHeight="1">
      <c r="A8" s="871" t="s">
        <v>206</v>
      </c>
    </row>
    <row r="9" spans="1:2" s="486" customFormat="1" ht="22.5" customHeight="1">
      <c r="A9" s="872" t="s">
        <v>215</v>
      </c>
    </row>
    <row r="10" spans="1:2" s="486" customFormat="1" ht="22.5" customHeight="1">
      <c r="A10" s="873" t="s">
        <v>216</v>
      </c>
    </row>
    <row r="11" spans="1:2" s="486" customFormat="1" ht="22.5" customHeight="1">
      <c r="A11" s="873" t="s">
        <v>217</v>
      </c>
    </row>
    <row r="12" spans="1:2" s="486" customFormat="1" ht="22.5" customHeight="1">
      <c r="A12" s="873" t="s">
        <v>218</v>
      </c>
    </row>
    <row r="13" spans="1:2" s="486" customFormat="1" ht="22.5" customHeight="1">
      <c r="A13" s="488"/>
    </row>
    <row r="14" spans="1:2" s="486" customFormat="1" ht="22.5" customHeight="1">
      <c r="A14" s="488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C00000"/>
  </sheetPr>
  <dimension ref="A1:O19"/>
  <sheetViews>
    <sheetView showGridLines="0" view="pageBreakPreview" zoomScaleNormal="50" workbookViewId="0">
      <selection activeCell="G20" sqref="G20"/>
    </sheetView>
  </sheetViews>
  <sheetFormatPr defaultRowHeight="18.75"/>
  <cols>
    <col min="1" max="1" width="11.42578125" style="12" customWidth="1"/>
    <col min="2" max="2" width="7.5703125" style="17" customWidth="1"/>
    <col min="3" max="4" width="8.85546875" style="17" customWidth="1"/>
    <col min="5" max="5" width="26.85546875" style="17" customWidth="1"/>
    <col min="6" max="6" width="22" style="17" customWidth="1"/>
    <col min="7" max="7" width="11.28515625" style="17" customWidth="1"/>
    <col min="8" max="8" width="7.7109375" style="17" customWidth="1"/>
    <col min="9" max="9" width="9.5703125" style="17" customWidth="1"/>
    <col min="10" max="10" width="16" style="17" customWidth="1"/>
    <col min="11" max="11" width="14.85546875" style="17" customWidth="1"/>
    <col min="12" max="12" width="6.140625" style="17" customWidth="1"/>
    <col min="13" max="13" width="3.7109375" style="17" customWidth="1"/>
    <col min="14" max="14" width="13" style="17" customWidth="1"/>
    <col min="15" max="15" width="16" style="17" customWidth="1"/>
    <col min="16" max="16384" width="9.140625" style="12"/>
  </cols>
  <sheetData>
    <row r="1" spans="1:15" ht="40.5" customHeight="1">
      <c r="A1" s="1115" t="s">
        <v>1311</v>
      </c>
      <c r="B1" s="1115"/>
      <c r="C1" s="1115"/>
      <c r="D1" s="1115"/>
      <c r="E1" s="1115"/>
      <c r="F1" s="1115"/>
      <c r="G1" s="1115"/>
      <c r="H1" s="1115"/>
      <c r="I1" s="1115"/>
      <c r="J1" s="1115"/>
      <c r="K1" s="1115"/>
      <c r="L1" s="1115"/>
      <c r="M1" s="1115"/>
      <c r="N1" s="1115"/>
      <c r="O1" s="1115"/>
    </row>
    <row r="2" spans="1:15" ht="24" customHeight="1">
      <c r="A2" s="1116" t="s">
        <v>422</v>
      </c>
      <c r="B2" s="1117" t="s">
        <v>429</v>
      </c>
      <c r="C2" s="1118"/>
      <c r="D2" s="1118"/>
      <c r="E2" s="1118"/>
      <c r="F2" s="1118"/>
      <c r="G2" s="1118"/>
      <c r="H2" s="1118"/>
      <c r="I2" s="1117" t="s">
        <v>423</v>
      </c>
      <c r="J2" s="1118"/>
      <c r="K2" s="1118"/>
      <c r="L2" s="1118"/>
      <c r="M2" s="1118"/>
      <c r="N2" s="1118"/>
      <c r="O2" s="1118"/>
    </row>
    <row r="3" spans="1:15" ht="19.5">
      <c r="A3" s="1119"/>
      <c r="B3" s="1121" t="s">
        <v>430</v>
      </c>
      <c r="C3" s="1121" t="s">
        <v>431</v>
      </c>
      <c r="D3" s="1121" t="s">
        <v>432</v>
      </c>
      <c r="E3" s="1121" t="s">
        <v>1322</v>
      </c>
      <c r="F3" s="1121" t="s">
        <v>433</v>
      </c>
      <c r="G3" s="1121" t="s">
        <v>434</v>
      </c>
      <c r="H3" s="1123" t="s">
        <v>435</v>
      </c>
      <c r="I3" s="1117" t="s">
        <v>436</v>
      </c>
      <c r="J3" s="1118"/>
      <c r="K3" s="1118"/>
      <c r="L3" s="1117" t="s">
        <v>470</v>
      </c>
      <c r="M3" s="1118"/>
      <c r="N3" s="1118"/>
      <c r="O3" s="1118"/>
    </row>
    <row r="4" spans="1:15" ht="21.75" customHeight="1">
      <c r="A4" s="1120"/>
      <c r="B4" s="1124"/>
      <c r="C4" s="1124"/>
      <c r="D4" s="1124"/>
      <c r="E4" s="1124"/>
      <c r="F4" s="1124"/>
      <c r="G4" s="1124"/>
      <c r="H4" s="1125"/>
      <c r="I4" s="1121" t="s">
        <v>437</v>
      </c>
      <c r="J4" s="1121" t="s">
        <v>438</v>
      </c>
      <c r="K4" s="1121" t="s">
        <v>439</v>
      </c>
      <c r="L4" s="1121" t="s">
        <v>437</v>
      </c>
      <c r="M4" s="1122"/>
      <c r="N4" s="1121" t="s">
        <v>438</v>
      </c>
      <c r="O4" s="1121" t="s">
        <v>439</v>
      </c>
    </row>
    <row r="5" spans="1:15" s="13" customFormat="1" ht="19.5" customHeight="1">
      <c r="A5" s="67" t="s">
        <v>852</v>
      </c>
      <c r="B5" s="648">
        <v>393</v>
      </c>
      <c r="C5" s="648" t="s">
        <v>428</v>
      </c>
      <c r="D5" s="648" t="s">
        <v>428</v>
      </c>
      <c r="E5" s="1126" t="s">
        <v>428</v>
      </c>
      <c r="F5" s="650" t="s">
        <v>428</v>
      </c>
      <c r="G5" s="650" t="s">
        <v>428</v>
      </c>
      <c r="H5" s="1130">
        <f>SUM(B5:G5)</f>
        <v>393</v>
      </c>
      <c r="I5" s="650">
        <v>3</v>
      </c>
      <c r="J5" s="650" t="s">
        <v>428</v>
      </c>
      <c r="K5" s="650">
        <v>17</v>
      </c>
      <c r="L5" s="650" t="s">
        <v>428</v>
      </c>
      <c r="M5" s="649"/>
      <c r="N5" s="650" t="s">
        <v>428</v>
      </c>
      <c r="O5" s="650">
        <v>5</v>
      </c>
    </row>
    <row r="6" spans="1:15" s="13" customFormat="1" ht="19.5" customHeight="1">
      <c r="A6" s="67" t="s">
        <v>853</v>
      </c>
      <c r="B6" s="651">
        <v>391</v>
      </c>
      <c r="C6" s="651" t="s">
        <v>428</v>
      </c>
      <c r="D6" s="651" t="s">
        <v>428</v>
      </c>
      <c r="E6" s="1127" t="s">
        <v>428</v>
      </c>
      <c r="F6" s="653" t="s">
        <v>428</v>
      </c>
      <c r="G6" s="653" t="s">
        <v>428</v>
      </c>
      <c r="H6" s="1131">
        <f>SUM(B6:G6)</f>
        <v>391</v>
      </c>
      <c r="I6" s="653" t="s">
        <v>428</v>
      </c>
      <c r="J6" s="653" t="s">
        <v>428</v>
      </c>
      <c r="K6" s="653">
        <v>5</v>
      </c>
      <c r="L6" s="653">
        <v>1</v>
      </c>
      <c r="M6" s="652"/>
      <c r="N6" s="653" t="s">
        <v>428</v>
      </c>
      <c r="O6" s="653">
        <v>1</v>
      </c>
    </row>
    <row r="7" spans="1:15" s="13" customFormat="1" ht="19.5" customHeight="1">
      <c r="A7" s="67" t="s">
        <v>854</v>
      </c>
      <c r="B7" s="651">
        <v>873</v>
      </c>
      <c r="C7" s="651" t="s">
        <v>428</v>
      </c>
      <c r="D7" s="651" t="s">
        <v>428</v>
      </c>
      <c r="E7" s="1127" t="s">
        <v>428</v>
      </c>
      <c r="F7" s="653" t="s">
        <v>428</v>
      </c>
      <c r="G7" s="653" t="s">
        <v>428</v>
      </c>
      <c r="H7" s="1131">
        <f>SUM(B7:G7)</f>
        <v>873</v>
      </c>
      <c r="I7" s="653">
        <v>2</v>
      </c>
      <c r="J7" s="653" t="s">
        <v>428</v>
      </c>
      <c r="K7" s="653">
        <v>25</v>
      </c>
      <c r="L7" s="653" t="s">
        <v>428</v>
      </c>
      <c r="M7" s="652"/>
      <c r="N7" s="653" t="s">
        <v>428</v>
      </c>
      <c r="O7" s="653">
        <v>6</v>
      </c>
    </row>
    <row r="8" spans="1:15" s="13" customFormat="1" ht="19.5" customHeight="1">
      <c r="A8" s="67" t="s">
        <v>855</v>
      </c>
      <c r="B8" s="651">
        <v>824</v>
      </c>
      <c r="C8" s="651">
        <v>1</v>
      </c>
      <c r="D8" s="651" t="s">
        <v>428</v>
      </c>
      <c r="E8" s="1127" t="s">
        <v>428</v>
      </c>
      <c r="F8" s="653" t="s">
        <v>428</v>
      </c>
      <c r="G8" s="653" t="s">
        <v>428</v>
      </c>
      <c r="H8" s="1131">
        <f>SUM(B8:G8)</f>
        <v>825</v>
      </c>
      <c r="I8" s="653">
        <v>4</v>
      </c>
      <c r="J8" s="653" t="s">
        <v>428</v>
      </c>
      <c r="K8" s="653">
        <v>14</v>
      </c>
      <c r="L8" s="653">
        <v>1</v>
      </c>
      <c r="M8" s="652"/>
      <c r="N8" s="653" t="s">
        <v>428</v>
      </c>
      <c r="O8" s="653">
        <v>5</v>
      </c>
    </row>
    <row r="9" spans="1:15" s="13" customFormat="1" ht="19.5" customHeight="1">
      <c r="A9" s="67" t="s">
        <v>856</v>
      </c>
      <c r="B9" s="651">
        <v>628</v>
      </c>
      <c r="C9" s="651">
        <v>1</v>
      </c>
      <c r="D9" s="651" t="s">
        <v>428</v>
      </c>
      <c r="E9" s="1127">
        <v>1</v>
      </c>
      <c r="F9" s="653" t="s">
        <v>428</v>
      </c>
      <c r="G9" s="653" t="s">
        <v>428</v>
      </c>
      <c r="H9" s="1131">
        <f>SUM(B9:G9)</f>
        <v>630</v>
      </c>
      <c r="I9" s="653" t="s">
        <v>428</v>
      </c>
      <c r="J9" s="653" t="s">
        <v>428</v>
      </c>
      <c r="K9" s="653">
        <v>21</v>
      </c>
      <c r="L9" s="653">
        <v>1</v>
      </c>
      <c r="M9" s="652"/>
      <c r="N9" s="653" t="s">
        <v>428</v>
      </c>
      <c r="O9" s="653">
        <v>2</v>
      </c>
    </row>
    <row r="10" spans="1:15" s="13" customFormat="1" ht="19.5" customHeight="1">
      <c r="A10" s="67" t="s">
        <v>857</v>
      </c>
      <c r="B10" s="651">
        <v>144</v>
      </c>
      <c r="C10" s="651">
        <v>4</v>
      </c>
      <c r="D10" s="651" t="s">
        <v>428</v>
      </c>
      <c r="E10" s="1127" t="s">
        <v>428</v>
      </c>
      <c r="F10" s="653" t="s">
        <v>428</v>
      </c>
      <c r="G10" s="653" t="s">
        <v>428</v>
      </c>
      <c r="H10" s="1131">
        <f>SUM(B10:G10)</f>
        <v>148</v>
      </c>
      <c r="I10" s="653">
        <v>1</v>
      </c>
      <c r="J10" s="653" t="s">
        <v>428</v>
      </c>
      <c r="K10" s="653">
        <v>5</v>
      </c>
      <c r="L10" s="653" t="s">
        <v>428</v>
      </c>
      <c r="M10" s="652"/>
      <c r="N10" s="653" t="s">
        <v>428</v>
      </c>
      <c r="O10" s="653" t="s">
        <v>428</v>
      </c>
    </row>
    <row r="11" spans="1:15" s="13" customFormat="1" ht="19.5" customHeight="1">
      <c r="A11" s="67" t="s">
        <v>858</v>
      </c>
      <c r="B11" s="651">
        <v>103</v>
      </c>
      <c r="C11" s="651">
        <v>4</v>
      </c>
      <c r="D11" s="651" t="s">
        <v>428</v>
      </c>
      <c r="E11" s="1127">
        <v>1</v>
      </c>
      <c r="F11" s="653">
        <v>1</v>
      </c>
      <c r="G11" s="653" t="s">
        <v>428</v>
      </c>
      <c r="H11" s="1131">
        <f>SUM(B11:G11)</f>
        <v>109</v>
      </c>
      <c r="I11" s="653" t="s">
        <v>428</v>
      </c>
      <c r="J11" s="653" t="s">
        <v>428</v>
      </c>
      <c r="K11" s="653">
        <v>9</v>
      </c>
      <c r="L11" s="653">
        <v>1</v>
      </c>
      <c r="M11" s="652"/>
      <c r="N11" s="653" t="s">
        <v>428</v>
      </c>
      <c r="O11" s="653">
        <v>1</v>
      </c>
    </row>
    <row r="12" spans="1:15" s="13" customFormat="1" ht="19.5" customHeight="1">
      <c r="A12" s="67" t="s">
        <v>859</v>
      </c>
      <c r="B12" s="651">
        <v>108</v>
      </c>
      <c r="C12" s="651">
        <v>5</v>
      </c>
      <c r="D12" s="651" t="s">
        <v>428</v>
      </c>
      <c r="E12" s="1127" t="s">
        <v>428</v>
      </c>
      <c r="F12" s="653" t="s">
        <v>428</v>
      </c>
      <c r="G12" s="653" t="s">
        <v>428</v>
      </c>
      <c r="H12" s="1131">
        <f>SUM(B12:G12)</f>
        <v>113</v>
      </c>
      <c r="I12" s="653">
        <v>1</v>
      </c>
      <c r="J12" s="653" t="s">
        <v>428</v>
      </c>
      <c r="K12" s="653">
        <v>9</v>
      </c>
      <c r="L12" s="653" t="s">
        <v>428</v>
      </c>
      <c r="M12" s="652"/>
      <c r="N12" s="653" t="s">
        <v>428</v>
      </c>
      <c r="O12" s="653" t="s">
        <v>428</v>
      </c>
    </row>
    <row r="13" spans="1:15" s="13" customFormat="1" ht="19.5" customHeight="1">
      <c r="A13" s="67" t="s">
        <v>860</v>
      </c>
      <c r="B13" s="651">
        <v>64</v>
      </c>
      <c r="C13" s="651">
        <v>2</v>
      </c>
      <c r="D13" s="651" t="s">
        <v>428</v>
      </c>
      <c r="E13" s="1127" t="s">
        <v>428</v>
      </c>
      <c r="F13" s="653" t="s">
        <v>428</v>
      </c>
      <c r="G13" s="653" t="s">
        <v>428</v>
      </c>
      <c r="H13" s="1131">
        <f>SUM(B13:G13)</f>
        <v>66</v>
      </c>
      <c r="I13" s="653">
        <v>2</v>
      </c>
      <c r="J13" s="653" t="s">
        <v>428</v>
      </c>
      <c r="K13" s="653">
        <v>2</v>
      </c>
      <c r="L13" s="653" t="s">
        <v>428</v>
      </c>
      <c r="M13" s="652"/>
      <c r="N13" s="653" t="s">
        <v>428</v>
      </c>
      <c r="O13" s="653" t="s">
        <v>428</v>
      </c>
    </row>
    <row r="14" spans="1:15" s="13" customFormat="1" ht="19.5" customHeight="1">
      <c r="A14" s="67" t="s">
        <v>861</v>
      </c>
      <c r="B14" s="651">
        <v>118</v>
      </c>
      <c r="C14" s="651">
        <v>1</v>
      </c>
      <c r="D14" s="651" t="s">
        <v>428</v>
      </c>
      <c r="E14" s="1127" t="s">
        <v>428</v>
      </c>
      <c r="F14" s="653" t="s">
        <v>428</v>
      </c>
      <c r="G14" s="653" t="s">
        <v>428</v>
      </c>
      <c r="H14" s="1131">
        <f>SUM(B14:G14)</f>
        <v>119</v>
      </c>
      <c r="I14" s="653">
        <v>1</v>
      </c>
      <c r="J14" s="653">
        <v>2</v>
      </c>
      <c r="K14" s="653">
        <v>8</v>
      </c>
      <c r="L14" s="653" t="s">
        <v>428</v>
      </c>
      <c r="M14" s="652"/>
      <c r="N14" s="653" t="s">
        <v>428</v>
      </c>
      <c r="O14" s="653" t="s">
        <v>428</v>
      </c>
    </row>
    <row r="15" spans="1:15" s="13" customFormat="1" ht="19.5" customHeight="1">
      <c r="A15" s="67" t="s">
        <v>862</v>
      </c>
      <c r="B15" s="651">
        <v>108</v>
      </c>
      <c r="C15" s="651">
        <v>1</v>
      </c>
      <c r="D15" s="651" t="s">
        <v>428</v>
      </c>
      <c r="E15" s="1127">
        <v>1</v>
      </c>
      <c r="F15" s="653">
        <v>1</v>
      </c>
      <c r="G15" s="653" t="s">
        <v>428</v>
      </c>
      <c r="H15" s="1131">
        <f>SUM(B15:G15)</f>
        <v>111</v>
      </c>
      <c r="I15" s="653" t="s">
        <v>428</v>
      </c>
      <c r="J15" s="653" t="s">
        <v>428</v>
      </c>
      <c r="K15" s="653">
        <v>18</v>
      </c>
      <c r="L15" s="653" t="s">
        <v>428</v>
      </c>
      <c r="M15" s="652"/>
      <c r="N15" s="653" t="s">
        <v>428</v>
      </c>
      <c r="O15" s="653" t="s">
        <v>428</v>
      </c>
    </row>
    <row r="16" spans="1:15" s="14" customFormat="1" ht="19.5" customHeight="1">
      <c r="A16" s="66" t="s">
        <v>863</v>
      </c>
      <c r="B16" s="651">
        <v>282</v>
      </c>
      <c r="C16" s="654">
        <v>2</v>
      </c>
      <c r="D16" s="654" t="s">
        <v>428</v>
      </c>
      <c r="E16" s="1128" t="s">
        <v>428</v>
      </c>
      <c r="F16" s="656">
        <v>3</v>
      </c>
      <c r="G16" s="656" t="s">
        <v>428</v>
      </c>
      <c r="H16" s="9">
        <f>SUM(B16:G16)</f>
        <v>287</v>
      </c>
      <c r="I16" s="656">
        <v>2</v>
      </c>
      <c r="J16" s="656" t="s">
        <v>428</v>
      </c>
      <c r="K16" s="656">
        <v>17</v>
      </c>
      <c r="L16" s="656" t="s">
        <v>428</v>
      </c>
      <c r="M16" s="655"/>
      <c r="N16" s="656" t="s">
        <v>428</v>
      </c>
      <c r="O16" s="656">
        <v>3</v>
      </c>
    </row>
    <row r="17" spans="1:15" s="15" customFormat="1" ht="19.5" customHeight="1">
      <c r="A17" s="1117" t="s">
        <v>421</v>
      </c>
      <c r="B17" s="8">
        <f>SUM(B5:B16)</f>
        <v>4036</v>
      </c>
      <c r="C17" s="9">
        <f>SUM(C5:C16)</f>
        <v>21</v>
      </c>
      <c r="D17" s="9" t="s">
        <v>428</v>
      </c>
      <c r="E17" s="1129">
        <f>SUM(E5:E16)</f>
        <v>3</v>
      </c>
      <c r="F17" s="10">
        <f>SUM(F5:F16)</f>
        <v>5</v>
      </c>
      <c r="G17" s="657" t="s">
        <v>428</v>
      </c>
      <c r="H17" s="9">
        <f>SUM(B17:G17)</f>
        <v>4065</v>
      </c>
      <c r="I17" s="10">
        <f>SUM(I5:I16)</f>
        <v>16</v>
      </c>
      <c r="J17" s="11">
        <f>SUM(J5:J16)</f>
        <v>2</v>
      </c>
      <c r="K17" s="10">
        <f>SUM(K5:K16)</f>
        <v>150</v>
      </c>
      <c r="L17" s="10">
        <f>SUM(L5:L16)</f>
        <v>4</v>
      </c>
      <c r="M17" s="11"/>
      <c r="N17" s="10" t="s">
        <v>428</v>
      </c>
      <c r="O17" s="10">
        <f>SUM(O5:O16)</f>
        <v>23</v>
      </c>
    </row>
    <row r="18" spans="1:15" ht="19.5" customHeight="1">
      <c r="A18" s="16" t="s">
        <v>440</v>
      </c>
    </row>
    <row r="19" spans="1:15" s="613" customFormat="1" ht="19.5" customHeight="1">
      <c r="B19" s="614"/>
      <c r="C19" s="614"/>
      <c r="D19" s="614"/>
      <c r="E19" s="614"/>
      <c r="F19" s="614"/>
      <c r="G19" s="614"/>
      <c r="H19" s="614"/>
      <c r="I19" s="614"/>
      <c r="J19" s="614"/>
      <c r="K19" s="614"/>
      <c r="L19" s="614"/>
      <c r="M19" s="614"/>
      <c r="N19" s="614"/>
      <c r="O19" s="614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C00000"/>
  </sheetPr>
  <dimension ref="A1:AC33"/>
  <sheetViews>
    <sheetView showGridLines="0" view="pageBreakPreview" zoomScale="80" zoomScaleSheetLayoutView="80" workbookViewId="0">
      <pane ySplit="2" topLeftCell="A3" activePane="bottomLeft" state="frozen"/>
      <selection activeCell="I3" sqref="I3"/>
      <selection pane="bottomLeft" activeCell="AJ7" sqref="AJ7"/>
    </sheetView>
  </sheetViews>
  <sheetFormatPr defaultRowHeight="18.75"/>
  <cols>
    <col min="1" max="1" width="6.85546875" style="7" customWidth="1"/>
    <col min="2" max="3" width="5" style="6" customWidth="1"/>
    <col min="4" max="6" width="4.28515625" style="6" customWidth="1"/>
    <col min="7" max="8" width="5.7109375" style="36" customWidth="1"/>
    <col min="9" max="10" width="4.28515625" style="6" customWidth="1"/>
    <col min="11" max="11" width="5.7109375" style="36" customWidth="1"/>
    <col min="12" max="13" width="4.28515625" style="6" customWidth="1"/>
    <col min="14" max="14" width="5.7109375" style="36" customWidth="1"/>
    <col min="15" max="15" width="4.28515625" style="6" customWidth="1"/>
    <col min="16" max="18" width="5" style="6" customWidth="1"/>
    <col min="19" max="22" width="5.7109375" style="36" customWidth="1"/>
    <col min="23" max="23" width="4.28515625" style="6" customWidth="1"/>
    <col min="24" max="24" width="5.7109375" style="37" customWidth="1"/>
    <col min="25" max="25" width="4.28515625" style="6" customWidth="1"/>
    <col min="26" max="26" width="5.7109375" style="37" customWidth="1"/>
    <col min="27" max="27" width="4.28515625" style="6" customWidth="1"/>
    <col min="28" max="28" width="6.28515625" style="6" customWidth="1"/>
    <col min="29" max="29" width="10.7109375" style="7" customWidth="1"/>
    <col min="30" max="16384" width="9.140625" style="7"/>
  </cols>
  <sheetData>
    <row r="1" spans="1:28" ht="28.5" customHeight="1">
      <c r="A1" s="1132" t="s">
        <v>1312</v>
      </c>
      <c r="B1" s="1132"/>
      <c r="C1" s="1132"/>
      <c r="D1" s="1132"/>
      <c r="E1" s="1132"/>
      <c r="F1" s="1132"/>
      <c r="G1" s="1132"/>
      <c r="H1" s="1132"/>
      <c r="I1" s="1132"/>
      <c r="J1" s="1132"/>
      <c r="K1" s="1132"/>
      <c r="L1" s="1132"/>
      <c r="M1" s="1132"/>
      <c r="N1" s="1132"/>
      <c r="O1" s="1132"/>
      <c r="P1" s="1132"/>
      <c r="Q1" s="1132"/>
      <c r="R1" s="1132"/>
      <c r="S1" s="1132"/>
      <c r="T1" s="1132"/>
      <c r="U1" s="1132"/>
      <c r="V1" s="1132"/>
      <c r="W1" s="1132"/>
      <c r="X1" s="1132"/>
      <c r="Y1" s="1132"/>
      <c r="Z1" s="1132"/>
      <c r="AA1" s="1132"/>
      <c r="AB1" s="1132"/>
    </row>
    <row r="2" spans="1:28" s="19" customFormat="1" ht="150.75" customHeight="1">
      <c r="A2" s="1133" t="s">
        <v>424</v>
      </c>
      <c r="B2" s="1134" t="s">
        <v>465</v>
      </c>
      <c r="C2" s="1134" t="s">
        <v>441</v>
      </c>
      <c r="D2" s="1134" t="s">
        <v>442</v>
      </c>
      <c r="E2" s="1134" t="s">
        <v>443</v>
      </c>
      <c r="F2" s="1134" t="s">
        <v>444</v>
      </c>
      <c r="G2" s="900" t="s">
        <v>445</v>
      </c>
      <c r="H2" s="18" t="s">
        <v>446</v>
      </c>
      <c r="I2" s="1134" t="s">
        <v>447</v>
      </c>
      <c r="J2" s="1134" t="s">
        <v>448</v>
      </c>
      <c r="K2" s="18" t="s">
        <v>449</v>
      </c>
      <c r="L2" s="1134" t="s">
        <v>450</v>
      </c>
      <c r="M2" s="1134" t="s">
        <v>451</v>
      </c>
      <c r="N2" s="18" t="s">
        <v>452</v>
      </c>
      <c r="O2" s="1134" t="s">
        <v>466</v>
      </c>
      <c r="P2" s="1134" t="s">
        <v>453</v>
      </c>
      <c r="Q2" s="1134" t="s">
        <v>454</v>
      </c>
      <c r="R2" s="1134" t="s">
        <v>455</v>
      </c>
      <c r="S2" s="18" t="s">
        <v>469</v>
      </c>
      <c r="T2" s="18" t="s">
        <v>456</v>
      </c>
      <c r="U2" s="901" t="s">
        <v>457</v>
      </c>
      <c r="V2" s="900" t="s">
        <v>467</v>
      </c>
      <c r="W2" s="1134" t="s">
        <v>458</v>
      </c>
      <c r="X2" s="1141" t="s">
        <v>459</v>
      </c>
      <c r="Y2" s="1134" t="s">
        <v>460</v>
      </c>
      <c r="Z2" s="1141" t="s">
        <v>461</v>
      </c>
      <c r="AA2" s="1134" t="s">
        <v>462</v>
      </c>
      <c r="AB2" s="1134" t="s">
        <v>468</v>
      </c>
    </row>
    <row r="3" spans="1:28" s="12" customFormat="1" ht="21" customHeight="1">
      <c r="A3" s="20">
        <v>2539</v>
      </c>
      <c r="B3" s="21">
        <v>117</v>
      </c>
      <c r="C3" s="21">
        <v>141</v>
      </c>
      <c r="D3" s="21" t="s">
        <v>463</v>
      </c>
      <c r="E3" s="1135">
        <v>42</v>
      </c>
      <c r="F3" s="21">
        <v>17</v>
      </c>
      <c r="G3" s="24">
        <v>5</v>
      </c>
      <c r="H3" s="24">
        <v>5</v>
      </c>
      <c r="I3" s="22">
        <v>3</v>
      </c>
      <c r="J3" s="21">
        <v>1</v>
      </c>
      <c r="K3" s="24">
        <v>5</v>
      </c>
      <c r="L3" s="21">
        <v>10</v>
      </c>
      <c r="M3" s="1135">
        <v>7</v>
      </c>
      <c r="N3" s="24">
        <v>4</v>
      </c>
      <c r="O3" s="21">
        <v>3</v>
      </c>
      <c r="P3" s="21">
        <v>37</v>
      </c>
      <c r="Q3" s="1135">
        <v>116</v>
      </c>
      <c r="R3" s="21">
        <v>126</v>
      </c>
      <c r="S3" s="24">
        <v>1</v>
      </c>
      <c r="T3" s="24">
        <v>1</v>
      </c>
      <c r="U3" s="23" t="s">
        <v>463</v>
      </c>
      <c r="V3" s="25" t="s">
        <v>463</v>
      </c>
      <c r="W3" s="21">
        <v>5</v>
      </c>
      <c r="X3" s="1142">
        <v>1</v>
      </c>
      <c r="Y3" s="21" t="s">
        <v>463</v>
      </c>
      <c r="Z3" s="1142" t="s">
        <v>463</v>
      </c>
      <c r="AA3" s="21" t="s">
        <v>463</v>
      </c>
      <c r="AB3" s="21" t="s">
        <v>463</v>
      </c>
    </row>
    <row r="4" spans="1:28" s="12" customFormat="1" ht="21" customHeight="1">
      <c r="A4" s="26">
        <v>2540</v>
      </c>
      <c r="B4" s="27">
        <v>113</v>
      </c>
      <c r="C4" s="27">
        <v>155</v>
      </c>
      <c r="D4" s="27" t="s">
        <v>463</v>
      </c>
      <c r="E4" s="1136">
        <v>20</v>
      </c>
      <c r="F4" s="27">
        <v>12</v>
      </c>
      <c r="G4" s="30"/>
      <c r="H4" s="30">
        <v>6</v>
      </c>
      <c r="I4" s="28">
        <v>2</v>
      </c>
      <c r="J4" s="27">
        <v>1</v>
      </c>
      <c r="K4" s="30">
        <v>3</v>
      </c>
      <c r="L4" s="27">
        <v>15</v>
      </c>
      <c r="M4" s="1136">
        <v>17</v>
      </c>
      <c r="N4" s="30">
        <v>4</v>
      </c>
      <c r="O4" s="27">
        <v>4</v>
      </c>
      <c r="P4" s="27">
        <v>32</v>
      </c>
      <c r="Q4" s="1136">
        <v>94</v>
      </c>
      <c r="R4" s="27">
        <v>109</v>
      </c>
      <c r="S4" s="30">
        <v>1</v>
      </c>
      <c r="T4" s="30">
        <v>2</v>
      </c>
      <c r="U4" s="29" t="s">
        <v>463</v>
      </c>
      <c r="V4" s="31" t="s">
        <v>463</v>
      </c>
      <c r="W4" s="27" t="s">
        <v>463</v>
      </c>
      <c r="X4" s="1143" t="s">
        <v>463</v>
      </c>
      <c r="Y4" s="27" t="s">
        <v>463</v>
      </c>
      <c r="Z4" s="1143" t="s">
        <v>463</v>
      </c>
      <c r="AA4" s="27" t="s">
        <v>463</v>
      </c>
      <c r="AB4" s="27" t="s">
        <v>463</v>
      </c>
    </row>
    <row r="5" spans="1:28" s="12" customFormat="1" ht="21" customHeight="1">
      <c r="A5" s="26">
        <v>2541</v>
      </c>
      <c r="B5" s="27">
        <v>107</v>
      </c>
      <c r="C5" s="27">
        <v>126</v>
      </c>
      <c r="D5" s="27" t="s">
        <v>463</v>
      </c>
      <c r="E5" s="1136">
        <v>28</v>
      </c>
      <c r="F5" s="27">
        <v>14</v>
      </c>
      <c r="G5" s="30">
        <v>6</v>
      </c>
      <c r="H5" s="30">
        <v>5</v>
      </c>
      <c r="I5" s="28">
        <v>2</v>
      </c>
      <c r="J5" s="27">
        <v>1</v>
      </c>
      <c r="K5" s="30">
        <v>8</v>
      </c>
      <c r="L5" s="27">
        <v>9</v>
      </c>
      <c r="M5" s="1136">
        <v>11</v>
      </c>
      <c r="N5" s="30">
        <v>1</v>
      </c>
      <c r="O5" s="27">
        <v>4</v>
      </c>
      <c r="P5" s="27">
        <v>27</v>
      </c>
      <c r="Q5" s="1136">
        <v>77</v>
      </c>
      <c r="R5" s="27">
        <v>68</v>
      </c>
      <c r="S5" s="30">
        <v>2</v>
      </c>
      <c r="T5" s="30">
        <v>3</v>
      </c>
      <c r="U5" s="29" t="s">
        <v>463</v>
      </c>
      <c r="V5" s="31" t="s">
        <v>463</v>
      </c>
      <c r="W5" s="27" t="s">
        <v>463</v>
      </c>
      <c r="X5" s="1143" t="s">
        <v>463</v>
      </c>
      <c r="Y5" s="27" t="s">
        <v>463</v>
      </c>
      <c r="Z5" s="1143" t="s">
        <v>463</v>
      </c>
      <c r="AA5" s="27" t="s">
        <v>463</v>
      </c>
      <c r="AB5" s="27" t="s">
        <v>463</v>
      </c>
    </row>
    <row r="6" spans="1:28" s="12" customFormat="1" ht="21" customHeight="1">
      <c r="A6" s="26">
        <v>2542</v>
      </c>
      <c r="B6" s="27">
        <v>86</v>
      </c>
      <c r="C6" s="27">
        <v>118</v>
      </c>
      <c r="D6" s="27" t="s">
        <v>463</v>
      </c>
      <c r="E6" s="1136">
        <v>22</v>
      </c>
      <c r="F6" s="27">
        <v>14</v>
      </c>
      <c r="G6" s="30">
        <v>5</v>
      </c>
      <c r="H6" s="30">
        <v>6</v>
      </c>
      <c r="I6" s="28">
        <v>7</v>
      </c>
      <c r="J6" s="27">
        <v>6</v>
      </c>
      <c r="K6" s="30">
        <v>2</v>
      </c>
      <c r="L6" s="27">
        <v>9</v>
      </c>
      <c r="M6" s="1136">
        <v>9</v>
      </c>
      <c r="N6" s="30">
        <v>5</v>
      </c>
      <c r="O6" s="27">
        <v>2</v>
      </c>
      <c r="P6" s="27">
        <v>29</v>
      </c>
      <c r="Q6" s="1136">
        <v>89</v>
      </c>
      <c r="R6" s="27">
        <v>107</v>
      </c>
      <c r="S6" s="30">
        <v>6</v>
      </c>
      <c r="T6" s="30">
        <v>1</v>
      </c>
      <c r="U6" s="29" t="s">
        <v>463</v>
      </c>
      <c r="V6" s="31" t="s">
        <v>463</v>
      </c>
      <c r="W6" s="27" t="s">
        <v>463</v>
      </c>
      <c r="X6" s="1143" t="s">
        <v>463</v>
      </c>
      <c r="Y6" s="27">
        <v>1</v>
      </c>
      <c r="Z6" s="1143" t="s">
        <v>463</v>
      </c>
      <c r="AA6" s="27" t="s">
        <v>463</v>
      </c>
      <c r="AB6" s="27" t="s">
        <v>463</v>
      </c>
    </row>
    <row r="7" spans="1:28" s="12" customFormat="1" ht="21" customHeight="1">
      <c r="A7" s="26">
        <v>2543</v>
      </c>
      <c r="B7" s="27">
        <v>64</v>
      </c>
      <c r="C7" s="27">
        <v>101</v>
      </c>
      <c r="D7" s="27">
        <v>14</v>
      </c>
      <c r="E7" s="1136">
        <v>22</v>
      </c>
      <c r="F7" s="27">
        <v>3</v>
      </c>
      <c r="G7" s="30">
        <v>7</v>
      </c>
      <c r="H7" s="30">
        <v>2</v>
      </c>
      <c r="I7" s="28">
        <v>4</v>
      </c>
      <c r="J7" s="27">
        <v>2</v>
      </c>
      <c r="K7" s="30">
        <v>2</v>
      </c>
      <c r="L7" s="27">
        <v>8</v>
      </c>
      <c r="M7" s="1136">
        <v>11</v>
      </c>
      <c r="N7" s="30" t="s">
        <v>463</v>
      </c>
      <c r="O7" s="27">
        <v>4</v>
      </c>
      <c r="P7" s="27">
        <v>6</v>
      </c>
      <c r="Q7" s="1136">
        <v>82</v>
      </c>
      <c r="R7" s="27">
        <v>65</v>
      </c>
      <c r="S7" s="30">
        <v>1</v>
      </c>
      <c r="T7" s="30">
        <v>2</v>
      </c>
      <c r="U7" s="29" t="s">
        <v>463</v>
      </c>
      <c r="V7" s="31">
        <v>1</v>
      </c>
      <c r="W7" s="27" t="s">
        <v>463</v>
      </c>
      <c r="X7" s="1143">
        <v>1</v>
      </c>
      <c r="Y7" s="27" t="s">
        <v>463</v>
      </c>
      <c r="Z7" s="1143" t="s">
        <v>463</v>
      </c>
      <c r="AA7" s="27" t="s">
        <v>463</v>
      </c>
      <c r="AB7" s="27" t="s">
        <v>463</v>
      </c>
    </row>
    <row r="8" spans="1:28" s="12" customFormat="1" ht="21" customHeight="1">
      <c r="A8" s="26">
        <v>2544</v>
      </c>
      <c r="B8" s="27">
        <v>66</v>
      </c>
      <c r="C8" s="27">
        <v>116</v>
      </c>
      <c r="D8" s="27">
        <v>21</v>
      </c>
      <c r="E8" s="1136">
        <v>13</v>
      </c>
      <c r="F8" s="27">
        <v>4</v>
      </c>
      <c r="G8" s="30">
        <v>3</v>
      </c>
      <c r="H8" s="30">
        <v>4</v>
      </c>
      <c r="I8" s="28">
        <v>3</v>
      </c>
      <c r="J8" s="27">
        <v>2</v>
      </c>
      <c r="K8" s="30">
        <v>3</v>
      </c>
      <c r="L8" s="27">
        <v>9</v>
      </c>
      <c r="M8" s="1136">
        <v>11</v>
      </c>
      <c r="N8" s="30">
        <v>3</v>
      </c>
      <c r="O8" s="27">
        <v>7</v>
      </c>
      <c r="P8" s="27">
        <v>3</v>
      </c>
      <c r="Q8" s="1136">
        <v>87</v>
      </c>
      <c r="R8" s="27">
        <v>34</v>
      </c>
      <c r="S8" s="30">
        <v>1</v>
      </c>
      <c r="T8" s="30">
        <v>4</v>
      </c>
      <c r="U8" s="29" t="s">
        <v>463</v>
      </c>
      <c r="V8" s="31" t="s">
        <v>463</v>
      </c>
      <c r="W8" s="27" t="s">
        <v>463</v>
      </c>
      <c r="X8" s="1143">
        <v>2</v>
      </c>
      <c r="Y8" s="27" t="s">
        <v>463</v>
      </c>
      <c r="Z8" s="1143">
        <v>1</v>
      </c>
      <c r="AA8" s="27" t="s">
        <v>463</v>
      </c>
      <c r="AB8" s="27" t="s">
        <v>463</v>
      </c>
    </row>
    <row r="9" spans="1:28" s="12" customFormat="1" ht="21" customHeight="1">
      <c r="A9" s="26">
        <v>2545</v>
      </c>
      <c r="B9" s="27">
        <v>82</v>
      </c>
      <c r="C9" s="27">
        <v>123</v>
      </c>
      <c r="D9" s="27">
        <v>18</v>
      </c>
      <c r="E9" s="1136">
        <v>13</v>
      </c>
      <c r="F9" s="27">
        <v>3</v>
      </c>
      <c r="G9" s="30">
        <v>2</v>
      </c>
      <c r="H9" s="30">
        <v>3</v>
      </c>
      <c r="I9" s="28">
        <v>3</v>
      </c>
      <c r="J9" s="27">
        <v>1</v>
      </c>
      <c r="K9" s="30" t="s">
        <v>463</v>
      </c>
      <c r="L9" s="27">
        <v>8</v>
      </c>
      <c r="M9" s="1136">
        <v>13</v>
      </c>
      <c r="N9" s="30" t="s">
        <v>463</v>
      </c>
      <c r="O9" s="27" t="s">
        <v>464</v>
      </c>
      <c r="P9" s="27">
        <v>5</v>
      </c>
      <c r="Q9" s="1136">
        <v>89</v>
      </c>
      <c r="R9" s="27">
        <v>39</v>
      </c>
      <c r="S9" s="30" t="s">
        <v>463</v>
      </c>
      <c r="T9" s="30" t="s">
        <v>463</v>
      </c>
      <c r="U9" s="29" t="s">
        <v>463</v>
      </c>
      <c r="V9" s="31" t="s">
        <v>463</v>
      </c>
      <c r="W9" s="27" t="s">
        <v>463</v>
      </c>
      <c r="X9" s="1143" t="s">
        <v>463</v>
      </c>
      <c r="Y9" s="27">
        <v>1</v>
      </c>
      <c r="Z9" s="1143">
        <v>1</v>
      </c>
      <c r="AA9" s="27" t="s">
        <v>463</v>
      </c>
      <c r="AB9" s="27" t="s">
        <v>463</v>
      </c>
    </row>
    <row r="10" spans="1:28" s="12" customFormat="1" ht="21" customHeight="1">
      <c r="A10" s="26">
        <v>2546</v>
      </c>
      <c r="B10" s="32">
        <v>102</v>
      </c>
      <c r="C10" s="32">
        <v>113</v>
      </c>
      <c r="D10" s="32">
        <v>22</v>
      </c>
      <c r="E10" s="1137">
        <v>12</v>
      </c>
      <c r="F10" s="27">
        <v>7</v>
      </c>
      <c r="G10" s="30">
        <v>4</v>
      </c>
      <c r="H10" s="30" t="s">
        <v>463</v>
      </c>
      <c r="I10" s="33">
        <v>2</v>
      </c>
      <c r="J10" s="27" t="s">
        <v>463</v>
      </c>
      <c r="K10" s="30">
        <v>3</v>
      </c>
      <c r="L10" s="27">
        <v>12</v>
      </c>
      <c r="M10" s="1137">
        <v>9</v>
      </c>
      <c r="N10" s="30">
        <v>2</v>
      </c>
      <c r="O10" s="33">
        <v>4</v>
      </c>
      <c r="P10" s="32">
        <v>2</v>
      </c>
      <c r="Q10" s="1137">
        <v>43</v>
      </c>
      <c r="R10" s="27">
        <v>24</v>
      </c>
      <c r="S10" s="30">
        <v>2</v>
      </c>
      <c r="T10" s="30">
        <v>3</v>
      </c>
      <c r="U10" s="29" t="s">
        <v>463</v>
      </c>
      <c r="V10" s="31" t="s">
        <v>463</v>
      </c>
      <c r="W10" s="27" t="s">
        <v>463</v>
      </c>
      <c r="X10" s="1143" t="s">
        <v>463</v>
      </c>
      <c r="Y10" s="27" t="s">
        <v>463</v>
      </c>
      <c r="Z10" s="1143" t="s">
        <v>463</v>
      </c>
      <c r="AA10" s="27" t="s">
        <v>463</v>
      </c>
      <c r="AB10" s="27" t="s">
        <v>463</v>
      </c>
    </row>
    <row r="11" spans="1:28" s="39" customFormat="1" ht="21" customHeight="1">
      <c r="A11" s="26">
        <v>2547</v>
      </c>
      <c r="B11" s="32">
        <v>149</v>
      </c>
      <c r="C11" s="32">
        <v>189</v>
      </c>
      <c r="D11" s="32">
        <v>23</v>
      </c>
      <c r="E11" s="1137">
        <v>32</v>
      </c>
      <c r="F11" s="32">
        <v>5</v>
      </c>
      <c r="G11" s="34">
        <v>2</v>
      </c>
      <c r="H11" s="34">
        <v>4</v>
      </c>
      <c r="I11" s="33">
        <v>2</v>
      </c>
      <c r="J11" s="32">
        <v>3</v>
      </c>
      <c r="K11" s="34">
        <v>2</v>
      </c>
      <c r="L11" s="32">
        <v>11</v>
      </c>
      <c r="M11" s="1137">
        <v>6</v>
      </c>
      <c r="N11" s="34">
        <v>1</v>
      </c>
      <c r="O11" s="33">
        <v>20</v>
      </c>
      <c r="P11" s="32">
        <v>5</v>
      </c>
      <c r="Q11" s="1137">
        <v>63</v>
      </c>
      <c r="R11" s="32">
        <v>11</v>
      </c>
      <c r="S11" s="30" t="s">
        <v>463</v>
      </c>
      <c r="T11" s="30" t="s">
        <v>463</v>
      </c>
      <c r="U11" s="29" t="s">
        <v>463</v>
      </c>
      <c r="V11" s="31" t="s">
        <v>463</v>
      </c>
      <c r="W11" s="32">
        <v>14</v>
      </c>
      <c r="X11" s="1143">
        <v>1</v>
      </c>
      <c r="Y11" s="27">
        <v>2</v>
      </c>
      <c r="Z11" s="1143" t="s">
        <v>463</v>
      </c>
      <c r="AA11" s="27" t="s">
        <v>463</v>
      </c>
      <c r="AB11" s="32">
        <v>20</v>
      </c>
    </row>
    <row r="12" spans="1:28" s="39" customFormat="1" ht="21" customHeight="1">
      <c r="A12" s="26">
        <v>2548</v>
      </c>
      <c r="B12" s="32">
        <v>140</v>
      </c>
      <c r="C12" s="32">
        <v>208</v>
      </c>
      <c r="D12" s="32">
        <v>28</v>
      </c>
      <c r="E12" s="1137">
        <v>32</v>
      </c>
      <c r="F12" s="32">
        <v>2</v>
      </c>
      <c r="G12" s="34">
        <v>2</v>
      </c>
      <c r="H12" s="34">
        <v>4</v>
      </c>
      <c r="I12" s="33" t="s">
        <v>463</v>
      </c>
      <c r="J12" s="32">
        <v>9</v>
      </c>
      <c r="K12" s="34">
        <v>3</v>
      </c>
      <c r="L12" s="32">
        <v>13</v>
      </c>
      <c r="M12" s="1137">
        <v>7</v>
      </c>
      <c r="N12" s="34">
        <v>1</v>
      </c>
      <c r="O12" s="33">
        <v>21</v>
      </c>
      <c r="P12" s="32">
        <v>19</v>
      </c>
      <c r="Q12" s="1137">
        <v>70</v>
      </c>
      <c r="R12" s="32">
        <v>8</v>
      </c>
      <c r="S12" s="30" t="s">
        <v>463</v>
      </c>
      <c r="T12" s="30" t="s">
        <v>463</v>
      </c>
      <c r="U12" s="29" t="s">
        <v>463</v>
      </c>
      <c r="V12" s="31">
        <v>3</v>
      </c>
      <c r="W12" s="32">
        <v>10</v>
      </c>
      <c r="X12" s="1143">
        <v>2</v>
      </c>
      <c r="Y12" s="27" t="s">
        <v>463</v>
      </c>
      <c r="Z12" s="1143">
        <v>2</v>
      </c>
      <c r="AA12" s="27">
        <v>15</v>
      </c>
      <c r="AB12" s="32">
        <v>21</v>
      </c>
    </row>
    <row r="13" spans="1:28" s="39" customFormat="1" ht="21" customHeight="1">
      <c r="A13" s="26">
        <v>2549</v>
      </c>
      <c r="B13" s="32">
        <v>250</v>
      </c>
      <c r="C13" s="32">
        <v>181</v>
      </c>
      <c r="D13" s="32">
        <v>11</v>
      </c>
      <c r="E13" s="1137">
        <v>31</v>
      </c>
      <c r="F13" s="32" t="s">
        <v>463</v>
      </c>
      <c r="G13" s="34">
        <v>6</v>
      </c>
      <c r="H13" s="34" t="s">
        <v>463</v>
      </c>
      <c r="I13" s="33">
        <v>55</v>
      </c>
      <c r="J13" s="32">
        <v>10</v>
      </c>
      <c r="K13" s="34">
        <v>2</v>
      </c>
      <c r="L13" s="32">
        <v>23</v>
      </c>
      <c r="M13" s="1137">
        <v>44</v>
      </c>
      <c r="N13" s="30" t="s">
        <v>463</v>
      </c>
      <c r="O13" s="28" t="s">
        <v>463</v>
      </c>
      <c r="P13" s="32">
        <v>140</v>
      </c>
      <c r="Q13" s="1137">
        <v>200</v>
      </c>
      <c r="R13" s="32">
        <v>24</v>
      </c>
      <c r="S13" s="30" t="s">
        <v>463</v>
      </c>
      <c r="T13" s="30" t="s">
        <v>463</v>
      </c>
      <c r="U13" s="29" t="s">
        <v>463</v>
      </c>
      <c r="V13" s="31" t="s">
        <v>463</v>
      </c>
      <c r="W13" s="27" t="s">
        <v>463</v>
      </c>
      <c r="X13" s="1143" t="s">
        <v>463</v>
      </c>
      <c r="Y13" s="27" t="s">
        <v>463</v>
      </c>
      <c r="Z13" s="1143" t="s">
        <v>463</v>
      </c>
      <c r="AA13" s="27" t="s">
        <v>463</v>
      </c>
      <c r="AB13" s="32">
        <v>2832</v>
      </c>
    </row>
    <row r="14" spans="1:28" s="39" customFormat="1" ht="21" customHeight="1">
      <c r="A14" s="26">
        <v>2550</v>
      </c>
      <c r="B14" s="32">
        <v>297</v>
      </c>
      <c r="C14" s="32">
        <v>121</v>
      </c>
      <c r="D14" s="32">
        <v>21</v>
      </c>
      <c r="E14" s="1137">
        <v>31</v>
      </c>
      <c r="F14" s="32" t="s">
        <v>428</v>
      </c>
      <c r="G14" s="34" t="s">
        <v>428</v>
      </c>
      <c r="H14" s="34">
        <v>4</v>
      </c>
      <c r="I14" s="33" t="s">
        <v>428</v>
      </c>
      <c r="J14" s="32">
        <v>7</v>
      </c>
      <c r="K14" s="34">
        <v>1</v>
      </c>
      <c r="L14" s="32">
        <v>31</v>
      </c>
      <c r="M14" s="1137" t="s">
        <v>428</v>
      </c>
      <c r="N14" s="30">
        <v>4</v>
      </c>
      <c r="O14" s="28">
        <v>69</v>
      </c>
      <c r="P14" s="32" t="s">
        <v>428</v>
      </c>
      <c r="Q14" s="1137">
        <v>198</v>
      </c>
      <c r="R14" s="32" t="s">
        <v>428</v>
      </c>
      <c r="S14" s="30">
        <v>2</v>
      </c>
      <c r="T14" s="30" t="s">
        <v>463</v>
      </c>
      <c r="U14" s="29" t="s">
        <v>463</v>
      </c>
      <c r="V14" s="31" t="s">
        <v>463</v>
      </c>
      <c r="W14" s="27" t="s">
        <v>463</v>
      </c>
      <c r="X14" s="1143" t="s">
        <v>463</v>
      </c>
      <c r="Y14" s="27" t="s">
        <v>463</v>
      </c>
      <c r="Z14" s="1143" t="s">
        <v>463</v>
      </c>
      <c r="AA14" s="27" t="s">
        <v>463</v>
      </c>
      <c r="AB14" s="32">
        <v>93</v>
      </c>
    </row>
    <row r="15" spans="1:28" s="39" customFormat="1" ht="21" customHeight="1">
      <c r="A15" s="26">
        <v>2551</v>
      </c>
      <c r="B15" s="32">
        <v>157</v>
      </c>
      <c r="C15" s="32">
        <v>194</v>
      </c>
      <c r="D15" s="32">
        <v>24</v>
      </c>
      <c r="E15" s="1137">
        <v>27</v>
      </c>
      <c r="F15" s="32">
        <v>4</v>
      </c>
      <c r="G15" s="34">
        <v>2</v>
      </c>
      <c r="H15" s="34">
        <v>3</v>
      </c>
      <c r="I15" s="33">
        <v>34</v>
      </c>
      <c r="J15" s="32">
        <v>7</v>
      </c>
      <c r="K15" s="34">
        <v>3</v>
      </c>
      <c r="L15" s="32">
        <v>15</v>
      </c>
      <c r="M15" s="1137">
        <v>14</v>
      </c>
      <c r="N15" s="30">
        <v>4</v>
      </c>
      <c r="O15" s="28">
        <v>52</v>
      </c>
      <c r="P15" s="32">
        <v>74</v>
      </c>
      <c r="Q15" s="1137">
        <v>214</v>
      </c>
      <c r="R15" s="32">
        <v>77</v>
      </c>
      <c r="S15" s="30" t="s">
        <v>428</v>
      </c>
      <c r="T15" s="30" t="s">
        <v>428</v>
      </c>
      <c r="U15" s="29" t="s">
        <v>428</v>
      </c>
      <c r="V15" s="31" t="s">
        <v>428</v>
      </c>
      <c r="W15" s="27">
        <v>9</v>
      </c>
      <c r="X15" s="1143" t="s">
        <v>428</v>
      </c>
      <c r="Y15" s="27">
        <v>1</v>
      </c>
      <c r="Z15" s="1143">
        <v>1</v>
      </c>
      <c r="AA15" s="27">
        <v>42</v>
      </c>
      <c r="AB15" s="32">
        <v>4</v>
      </c>
    </row>
    <row r="16" spans="1:28" s="39" customFormat="1" ht="21" customHeight="1">
      <c r="A16" s="26">
        <v>2552</v>
      </c>
      <c r="B16" s="32">
        <v>173</v>
      </c>
      <c r="C16" s="32">
        <v>171</v>
      </c>
      <c r="D16" s="32">
        <v>24</v>
      </c>
      <c r="E16" s="1137">
        <v>25</v>
      </c>
      <c r="F16" s="32">
        <v>7</v>
      </c>
      <c r="G16" s="34">
        <v>8</v>
      </c>
      <c r="H16" s="34">
        <v>2</v>
      </c>
      <c r="I16" s="33">
        <v>41</v>
      </c>
      <c r="J16" s="32">
        <v>5</v>
      </c>
      <c r="K16" s="34">
        <v>4</v>
      </c>
      <c r="L16" s="32">
        <v>19</v>
      </c>
      <c r="M16" s="1137">
        <v>7</v>
      </c>
      <c r="N16" s="30">
        <v>4</v>
      </c>
      <c r="O16" s="28">
        <v>33</v>
      </c>
      <c r="P16" s="32">
        <v>137</v>
      </c>
      <c r="Q16" s="1137">
        <v>222</v>
      </c>
      <c r="R16" s="32">
        <v>112</v>
      </c>
      <c r="S16" s="30" t="s">
        <v>428</v>
      </c>
      <c r="T16" s="30">
        <v>3</v>
      </c>
      <c r="U16" s="29" t="s">
        <v>428</v>
      </c>
      <c r="V16" s="31" t="s">
        <v>428</v>
      </c>
      <c r="W16" s="27">
        <v>14</v>
      </c>
      <c r="X16" s="1143">
        <v>3</v>
      </c>
      <c r="Y16" s="27">
        <v>1</v>
      </c>
      <c r="Z16" s="1143">
        <v>2</v>
      </c>
      <c r="AA16" s="27">
        <v>37</v>
      </c>
      <c r="AB16" s="32">
        <v>24</v>
      </c>
    </row>
    <row r="17" spans="1:29" s="39" customFormat="1" ht="21" customHeight="1">
      <c r="A17" s="26">
        <v>2553</v>
      </c>
      <c r="B17" s="32">
        <v>120</v>
      </c>
      <c r="C17" s="32">
        <v>95</v>
      </c>
      <c r="D17" s="32">
        <v>12</v>
      </c>
      <c r="E17" s="1137">
        <v>12</v>
      </c>
      <c r="F17" s="32">
        <v>9</v>
      </c>
      <c r="G17" s="34">
        <v>3</v>
      </c>
      <c r="H17" s="34">
        <v>3</v>
      </c>
      <c r="I17" s="33">
        <v>30</v>
      </c>
      <c r="J17" s="32">
        <v>5</v>
      </c>
      <c r="K17" s="34">
        <v>5</v>
      </c>
      <c r="L17" s="32">
        <v>15</v>
      </c>
      <c r="M17" s="1137">
        <v>8</v>
      </c>
      <c r="N17" s="30">
        <v>8</v>
      </c>
      <c r="O17" s="28">
        <v>20</v>
      </c>
      <c r="P17" s="32">
        <v>112</v>
      </c>
      <c r="Q17" s="1137">
        <v>186</v>
      </c>
      <c r="R17" s="32">
        <v>181</v>
      </c>
      <c r="S17" s="30" t="s">
        <v>428</v>
      </c>
      <c r="T17" s="30">
        <v>2</v>
      </c>
      <c r="U17" s="29" t="s">
        <v>428</v>
      </c>
      <c r="V17" s="31">
        <v>1</v>
      </c>
      <c r="W17" s="27">
        <v>13</v>
      </c>
      <c r="X17" s="1143">
        <v>1</v>
      </c>
      <c r="Y17" s="27">
        <v>13</v>
      </c>
      <c r="Z17" s="1143" t="s">
        <v>428</v>
      </c>
      <c r="AA17" s="27">
        <v>16</v>
      </c>
      <c r="AB17" s="32">
        <v>10</v>
      </c>
    </row>
    <row r="18" spans="1:29" s="12" customFormat="1" ht="21" customHeight="1">
      <c r="A18" s="26">
        <v>2554</v>
      </c>
      <c r="B18" s="27">
        <v>110</v>
      </c>
      <c r="C18" s="27">
        <v>145</v>
      </c>
      <c r="D18" s="27">
        <v>16</v>
      </c>
      <c r="E18" s="1136">
        <v>23</v>
      </c>
      <c r="F18" s="27">
        <v>4</v>
      </c>
      <c r="G18" s="30">
        <v>3</v>
      </c>
      <c r="H18" s="30">
        <v>1</v>
      </c>
      <c r="I18" s="28">
        <v>34</v>
      </c>
      <c r="J18" s="27">
        <v>2</v>
      </c>
      <c r="K18" s="1139">
        <v>5</v>
      </c>
      <c r="L18" s="27">
        <v>11</v>
      </c>
      <c r="M18" s="1136">
        <v>11</v>
      </c>
      <c r="N18" s="30">
        <v>1</v>
      </c>
      <c r="O18" s="615">
        <v>22</v>
      </c>
      <c r="P18" s="27">
        <v>164</v>
      </c>
      <c r="Q18" s="1136">
        <v>208</v>
      </c>
      <c r="R18" s="27">
        <v>221</v>
      </c>
      <c r="S18" s="30" t="s">
        <v>463</v>
      </c>
      <c r="T18" s="30">
        <v>3</v>
      </c>
      <c r="U18" s="29" t="s">
        <v>428</v>
      </c>
      <c r="V18" s="31" t="s">
        <v>428</v>
      </c>
      <c r="W18" s="27">
        <v>8</v>
      </c>
      <c r="X18" s="1143" t="s">
        <v>463</v>
      </c>
      <c r="Y18" s="27" t="s">
        <v>463</v>
      </c>
      <c r="Z18" s="1143" t="s">
        <v>428</v>
      </c>
      <c r="AA18" s="27">
        <v>24</v>
      </c>
      <c r="AB18" s="27">
        <v>8</v>
      </c>
      <c r="AC18" s="17"/>
    </row>
    <row r="19" spans="1:29" s="12" customFormat="1" ht="21" customHeight="1">
      <c r="A19" s="35">
        <v>2555</v>
      </c>
      <c r="B19" s="658">
        <v>35</v>
      </c>
      <c r="C19" s="658">
        <v>85</v>
      </c>
      <c r="D19" s="658">
        <v>11</v>
      </c>
      <c r="E19" s="1138">
        <v>5</v>
      </c>
      <c r="F19" s="658">
        <v>3</v>
      </c>
      <c r="G19" s="661">
        <v>1</v>
      </c>
      <c r="H19" s="661">
        <v>1</v>
      </c>
      <c r="I19" s="659">
        <v>54</v>
      </c>
      <c r="J19" s="658">
        <v>1</v>
      </c>
      <c r="K19" s="1140" t="s">
        <v>428</v>
      </c>
      <c r="L19" s="658">
        <v>7</v>
      </c>
      <c r="M19" s="1138">
        <v>6</v>
      </c>
      <c r="N19" s="661" t="s">
        <v>428</v>
      </c>
      <c r="O19" s="663" t="s">
        <v>428</v>
      </c>
      <c r="P19" s="658">
        <v>35</v>
      </c>
      <c r="Q19" s="1138">
        <v>229</v>
      </c>
      <c r="R19" s="658">
        <v>280</v>
      </c>
      <c r="S19" s="661" t="s">
        <v>428</v>
      </c>
      <c r="T19" s="661">
        <v>2</v>
      </c>
      <c r="U19" s="660" t="s">
        <v>428</v>
      </c>
      <c r="V19" s="662" t="s">
        <v>428</v>
      </c>
      <c r="W19" s="658">
        <v>3</v>
      </c>
      <c r="X19" s="1144" t="s">
        <v>428</v>
      </c>
      <c r="Y19" s="658" t="s">
        <v>428</v>
      </c>
      <c r="Z19" s="1144" t="s">
        <v>428</v>
      </c>
      <c r="AA19" s="658">
        <v>14</v>
      </c>
      <c r="AB19" s="658">
        <v>3264</v>
      </c>
      <c r="AC19" s="17"/>
    </row>
    <row r="20" spans="1:29" s="12" customFormat="1" ht="22.5" customHeight="1">
      <c r="A20" s="40" t="s">
        <v>440</v>
      </c>
      <c r="B20" s="17"/>
      <c r="C20" s="17"/>
      <c r="D20" s="17"/>
      <c r="E20" s="17"/>
      <c r="F20" s="17"/>
      <c r="G20" s="38"/>
      <c r="H20" s="38"/>
      <c r="I20" s="17"/>
      <c r="J20" s="41"/>
      <c r="K20" s="42"/>
      <c r="L20" s="41"/>
      <c r="M20" s="41"/>
      <c r="N20" s="42"/>
      <c r="O20" s="41"/>
      <c r="P20" s="41"/>
      <c r="Q20" s="41"/>
      <c r="R20" s="41"/>
      <c r="S20" s="38"/>
      <c r="T20" s="38"/>
      <c r="U20" s="38"/>
      <c r="V20" s="42"/>
      <c r="W20" s="41"/>
      <c r="X20" s="43"/>
      <c r="Y20" s="17"/>
      <c r="Z20" s="43"/>
      <c r="AA20" s="17"/>
      <c r="AB20" s="41"/>
    </row>
    <row r="21" spans="1:29" ht="28.5" customHeight="1"/>
    <row r="33" spans="1:29" s="6" customFormat="1">
      <c r="A33" s="7"/>
      <c r="G33" s="36"/>
      <c r="H33" s="36"/>
      <c r="K33" s="36"/>
      <c r="N33" s="36"/>
      <c r="S33" s="36"/>
      <c r="T33" s="36"/>
      <c r="U33" s="36"/>
      <c r="V33" s="36"/>
      <c r="X33" s="37"/>
      <c r="Z33" s="37"/>
      <c r="AC33" s="7"/>
    </row>
  </sheetData>
  <phoneticPr fontId="12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3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C00000"/>
  </sheetPr>
  <dimension ref="A1:W58"/>
  <sheetViews>
    <sheetView showGridLines="0" view="pageBreakPreview" topLeftCell="A25" zoomScale="90" zoomScaleSheetLayoutView="90" workbookViewId="0">
      <selection activeCell="A18" sqref="A18"/>
    </sheetView>
  </sheetViews>
  <sheetFormatPr defaultRowHeight="21"/>
  <cols>
    <col min="1" max="1" width="32.5703125" style="48" customWidth="1"/>
    <col min="2" max="2" width="114.7109375" style="48" customWidth="1"/>
    <col min="3" max="3" width="36.28515625" style="48" customWidth="1"/>
    <col min="4" max="16384" width="9.140625" style="48"/>
  </cols>
  <sheetData>
    <row r="1" spans="1:23" s="1" customFormat="1" ht="32.25" customHeight="1">
      <c r="A1" s="960" t="s">
        <v>1313</v>
      </c>
      <c r="B1" s="960"/>
      <c r="C1" s="960"/>
    </row>
    <row r="2" spans="1:23" s="5" customFormat="1" ht="23.25" customHeight="1">
      <c r="A2" s="2" t="s">
        <v>418</v>
      </c>
      <c r="B2" s="2" t="s">
        <v>419</v>
      </c>
      <c r="C2" s="2" t="s">
        <v>427</v>
      </c>
    </row>
    <row r="3" spans="1:23" s="4" customFormat="1" ht="20.100000000000001" customHeight="1">
      <c r="A3" s="709" t="s">
        <v>471</v>
      </c>
      <c r="B3" s="44" t="s">
        <v>472</v>
      </c>
      <c r="C3" s="44" t="s">
        <v>473</v>
      </c>
    </row>
    <row r="4" spans="1:23" s="4" customFormat="1" ht="20.100000000000001" customHeight="1">
      <c r="A4" s="709" t="s">
        <v>474</v>
      </c>
      <c r="B4" s="44" t="s">
        <v>475</v>
      </c>
      <c r="C4" s="44" t="s">
        <v>1936</v>
      </c>
    </row>
    <row r="5" spans="1:23" s="4" customFormat="1" ht="20.100000000000001" customHeight="1">
      <c r="A5" s="709" t="s">
        <v>476</v>
      </c>
      <c r="B5" s="44" t="s">
        <v>1937</v>
      </c>
      <c r="C5" s="713" t="s">
        <v>1950</v>
      </c>
      <c r="Q5" s="3"/>
      <c r="W5" s="3"/>
    </row>
    <row r="6" spans="1:23" s="4" customFormat="1" ht="20.100000000000001" customHeight="1">
      <c r="A6" s="709" t="s">
        <v>477</v>
      </c>
      <c r="B6" s="44" t="s">
        <v>478</v>
      </c>
      <c r="C6" s="713" t="s">
        <v>1949</v>
      </c>
    </row>
    <row r="7" spans="1:23" s="4" customFormat="1" ht="20.100000000000001" customHeight="1">
      <c r="A7" s="709" t="s">
        <v>479</v>
      </c>
      <c r="B7" s="713" t="s">
        <v>1954</v>
      </c>
      <c r="C7" s="713" t="s">
        <v>480</v>
      </c>
    </row>
    <row r="8" spans="1:23" s="4" customFormat="1" ht="20.100000000000001" customHeight="1">
      <c r="A8" s="709" t="s">
        <v>481</v>
      </c>
      <c r="B8" s="44" t="s">
        <v>482</v>
      </c>
      <c r="C8" s="713" t="s">
        <v>1958</v>
      </c>
    </row>
    <row r="9" spans="1:23" s="4" customFormat="1" ht="20.100000000000001" customHeight="1">
      <c r="A9" s="709" t="s">
        <v>483</v>
      </c>
      <c r="B9" s="44" t="s">
        <v>484</v>
      </c>
      <c r="C9" s="44" t="s">
        <v>485</v>
      </c>
    </row>
    <row r="10" spans="1:23" s="4" customFormat="1" ht="20.100000000000001" customHeight="1">
      <c r="A10" s="709" t="s">
        <v>486</v>
      </c>
      <c r="B10" s="713" t="s">
        <v>487</v>
      </c>
      <c r="C10" s="713" t="s">
        <v>1951</v>
      </c>
    </row>
    <row r="11" spans="1:23" s="46" customFormat="1" ht="20.100000000000001" customHeight="1">
      <c r="A11" s="710" t="s">
        <v>488</v>
      </c>
      <c r="B11" s="44" t="s">
        <v>489</v>
      </c>
      <c r="C11" s="44" t="s">
        <v>490</v>
      </c>
    </row>
    <row r="12" spans="1:23" s="46" customFormat="1" ht="20.100000000000001" customHeight="1">
      <c r="A12" s="709" t="s">
        <v>491</v>
      </c>
      <c r="B12" s="713" t="s">
        <v>492</v>
      </c>
      <c r="C12" s="44" t="s">
        <v>493</v>
      </c>
    </row>
    <row r="13" spans="1:23" s="46" customFormat="1" ht="20.100000000000001" customHeight="1">
      <c r="A13" s="710" t="s">
        <v>494</v>
      </c>
      <c r="B13" s="44" t="s">
        <v>495</v>
      </c>
      <c r="C13" s="44" t="s">
        <v>496</v>
      </c>
    </row>
    <row r="14" spans="1:23" s="46" customFormat="1" ht="20.100000000000001" customHeight="1">
      <c r="A14" s="709" t="s">
        <v>497</v>
      </c>
      <c r="B14" s="44" t="s">
        <v>498</v>
      </c>
      <c r="C14" s="44" t="s">
        <v>499</v>
      </c>
    </row>
    <row r="15" spans="1:23" s="46" customFormat="1" ht="20.100000000000001" customHeight="1">
      <c r="A15" s="709" t="s">
        <v>500</v>
      </c>
      <c r="B15" s="44" t="s">
        <v>501</v>
      </c>
      <c r="C15" s="44" t="s">
        <v>502</v>
      </c>
    </row>
    <row r="16" spans="1:23" s="46" customFormat="1" ht="20.100000000000001" customHeight="1">
      <c r="A16" s="709" t="s">
        <v>503</v>
      </c>
      <c r="B16" s="44" t="s">
        <v>504</v>
      </c>
      <c r="C16" s="44" t="s">
        <v>505</v>
      </c>
    </row>
    <row r="17" spans="1:3" s="46" customFormat="1" ht="20.100000000000001" customHeight="1">
      <c r="A17" s="711" t="s">
        <v>506</v>
      </c>
      <c r="B17" s="715" t="s">
        <v>1953</v>
      </c>
      <c r="C17" s="47" t="s">
        <v>507</v>
      </c>
    </row>
    <row r="18" spans="1:3" s="4" customFormat="1" ht="20.100000000000001" customHeight="1">
      <c r="A18" s="44" t="s">
        <v>508</v>
      </c>
      <c r="B18" s="44" t="s">
        <v>1959</v>
      </c>
      <c r="C18" s="713" t="s">
        <v>1938</v>
      </c>
    </row>
    <row r="19" spans="1:3" s="4" customFormat="1" ht="20.100000000000001" customHeight="1">
      <c r="A19" s="44" t="s">
        <v>509</v>
      </c>
      <c r="B19" s="713" t="s">
        <v>510</v>
      </c>
      <c r="C19" s="44" t="s">
        <v>511</v>
      </c>
    </row>
    <row r="20" spans="1:3" s="4" customFormat="1" ht="20.100000000000001" customHeight="1">
      <c r="A20" s="44" t="s">
        <v>512</v>
      </c>
      <c r="B20" s="44" t="s">
        <v>1960</v>
      </c>
      <c r="C20" s="44" t="s">
        <v>513</v>
      </c>
    </row>
    <row r="21" spans="1:3" s="4" customFormat="1" ht="20.100000000000001" customHeight="1">
      <c r="A21" s="44" t="s">
        <v>514</v>
      </c>
      <c r="B21" s="44" t="s">
        <v>515</v>
      </c>
      <c r="C21" s="44" t="s">
        <v>1940</v>
      </c>
    </row>
    <row r="22" spans="1:3" s="4" customFormat="1" ht="20.100000000000001" customHeight="1">
      <c r="A22" s="44" t="s">
        <v>516</v>
      </c>
      <c r="B22" s="44" t="s">
        <v>517</v>
      </c>
      <c r="C22" s="713" t="s">
        <v>1939</v>
      </c>
    </row>
    <row r="23" spans="1:3" s="4" customFormat="1" ht="20.100000000000001" customHeight="1">
      <c r="A23" s="44" t="s">
        <v>518</v>
      </c>
      <c r="B23" s="713" t="s">
        <v>1961</v>
      </c>
      <c r="C23" s="713" t="s">
        <v>1952</v>
      </c>
    </row>
    <row r="24" spans="1:3" s="4" customFormat="1" ht="20.100000000000001" customHeight="1">
      <c r="A24" s="44" t="s">
        <v>519</v>
      </c>
      <c r="B24" s="44" t="s">
        <v>1962</v>
      </c>
      <c r="C24" s="713" t="s">
        <v>1934</v>
      </c>
    </row>
    <row r="25" spans="1:3" s="4" customFormat="1" ht="20.100000000000001" customHeight="1">
      <c r="A25" s="712" t="s">
        <v>520</v>
      </c>
      <c r="B25" s="44" t="s">
        <v>521</v>
      </c>
      <c r="C25" s="44" t="s">
        <v>522</v>
      </c>
    </row>
    <row r="26" spans="1:3" s="784" customFormat="1" ht="20.100000000000001" customHeight="1">
      <c r="A26" s="713" t="s">
        <v>523</v>
      </c>
      <c r="B26" s="713" t="s">
        <v>524</v>
      </c>
      <c r="C26" s="713" t="s">
        <v>1941</v>
      </c>
    </row>
    <row r="27" spans="1:3" s="4" customFormat="1" ht="20.100000000000001" customHeight="1">
      <c r="A27" s="44" t="s">
        <v>525</v>
      </c>
      <c r="B27" s="44" t="s">
        <v>526</v>
      </c>
      <c r="C27" s="44" t="s">
        <v>527</v>
      </c>
    </row>
    <row r="28" spans="1:3" s="4" customFormat="1" ht="20.100000000000001" customHeight="1">
      <c r="A28" s="44" t="s">
        <v>528</v>
      </c>
      <c r="B28" s="44" t="s">
        <v>1942</v>
      </c>
      <c r="C28" s="44" t="s">
        <v>1943</v>
      </c>
    </row>
    <row r="29" spans="1:3" s="4" customFormat="1" ht="20.100000000000001" customHeight="1">
      <c r="A29" s="44" t="s">
        <v>529</v>
      </c>
      <c r="B29" s="44" t="s">
        <v>530</v>
      </c>
      <c r="C29" s="44" t="s">
        <v>1963</v>
      </c>
    </row>
    <row r="30" spans="1:3" s="4" customFormat="1" ht="20.100000000000001" customHeight="1">
      <c r="A30" s="44" t="s">
        <v>531</v>
      </c>
      <c r="B30" s="44" t="s">
        <v>1944</v>
      </c>
      <c r="C30" s="44" t="s">
        <v>532</v>
      </c>
    </row>
    <row r="31" spans="1:3" s="4" customFormat="1" ht="20.100000000000001" customHeight="1">
      <c r="A31" s="44" t="s">
        <v>533</v>
      </c>
      <c r="B31" s="44" t="s">
        <v>534</v>
      </c>
      <c r="C31" s="44" t="s">
        <v>1945</v>
      </c>
    </row>
    <row r="32" spans="1:3" s="4" customFormat="1" ht="20.100000000000001" customHeight="1">
      <c r="A32" s="44" t="s">
        <v>535</v>
      </c>
      <c r="B32" s="44" t="s">
        <v>1966</v>
      </c>
      <c r="C32" s="44" t="s">
        <v>536</v>
      </c>
    </row>
    <row r="33" spans="1:3" s="4" customFormat="1" ht="20.100000000000001" customHeight="1">
      <c r="A33" s="44" t="s">
        <v>537</v>
      </c>
      <c r="B33" s="44" t="s">
        <v>864</v>
      </c>
      <c r="C33" s="44" t="s">
        <v>1946</v>
      </c>
    </row>
    <row r="34" spans="1:3" s="4" customFormat="1" ht="20.100000000000001" customHeight="1">
      <c r="A34" s="44" t="s">
        <v>538</v>
      </c>
      <c r="B34" s="44" t="s">
        <v>1964</v>
      </c>
      <c r="C34" s="44" t="s">
        <v>1947</v>
      </c>
    </row>
    <row r="35" spans="1:3" s="4" customFormat="1" ht="20.100000000000001" customHeight="1">
      <c r="A35" s="44" t="s">
        <v>539</v>
      </c>
      <c r="B35" s="713" t="s">
        <v>1965</v>
      </c>
      <c r="C35" s="714" t="s">
        <v>540</v>
      </c>
    </row>
    <row r="36" spans="1:3" s="4" customFormat="1" ht="20.100000000000001" customHeight="1">
      <c r="A36" s="44" t="s">
        <v>541</v>
      </c>
      <c r="B36" s="44" t="s">
        <v>1935</v>
      </c>
      <c r="C36" s="44" t="s">
        <v>1948</v>
      </c>
    </row>
    <row r="37" spans="1:3" s="4" customFormat="1" ht="20.100000000000001" customHeight="1">
      <c r="A37" s="47" t="s">
        <v>542</v>
      </c>
      <c r="B37" s="47" t="s">
        <v>543</v>
      </c>
      <c r="C37" s="47" t="s">
        <v>544</v>
      </c>
    </row>
    <row r="38" spans="1:3" s="4" customFormat="1" ht="18.75">
      <c r="A38" s="964" t="s">
        <v>545</v>
      </c>
      <c r="B38" s="964"/>
    </row>
    <row r="39" spans="1:3" s="46" customFormat="1" ht="18.75"/>
    <row r="40" spans="1:3" s="46" customFormat="1" ht="18.75">
      <c r="A40" s="45"/>
      <c r="B40" s="45"/>
    </row>
    <row r="41" spans="1:3" s="46" customFormat="1" ht="18.75">
      <c r="A41" s="45"/>
      <c r="B41" s="45"/>
    </row>
    <row r="42" spans="1:3" s="46" customFormat="1" ht="18.75">
      <c r="A42" s="45"/>
      <c r="B42" s="45"/>
    </row>
    <row r="43" spans="1:3" s="46" customFormat="1" ht="18.75">
      <c r="A43" s="45"/>
      <c r="B43" s="45"/>
    </row>
    <row r="44" spans="1:3" s="46" customFormat="1" ht="18.75">
      <c r="A44" s="45"/>
      <c r="B44" s="45"/>
    </row>
    <row r="45" spans="1:3" s="46" customFormat="1" ht="18.75">
      <c r="A45" s="45"/>
      <c r="B45" s="45"/>
    </row>
    <row r="46" spans="1:3" s="46" customFormat="1" ht="18.75">
      <c r="A46" s="45"/>
      <c r="B46" s="45"/>
    </row>
    <row r="47" spans="1:3" s="46" customFormat="1" ht="18.75">
      <c r="A47" s="45"/>
      <c r="B47" s="45"/>
    </row>
    <row r="48" spans="1:3" s="46" customFormat="1" ht="18.75">
      <c r="A48" s="45"/>
      <c r="B48" s="45"/>
    </row>
    <row r="49" spans="1:2" s="46" customFormat="1" ht="18.75">
      <c r="A49" s="45"/>
      <c r="B49" s="45"/>
    </row>
    <row r="50" spans="1:2" s="46" customFormat="1" ht="18.75">
      <c r="A50" s="45"/>
      <c r="B50" s="45"/>
    </row>
    <row r="51" spans="1:2" s="46" customFormat="1" ht="18.75">
      <c r="A51" s="45"/>
      <c r="B51" s="45"/>
    </row>
    <row r="52" spans="1:2" s="46" customFormat="1" ht="18.75">
      <c r="A52" s="45"/>
      <c r="B52" s="45"/>
    </row>
    <row r="53" spans="1:2" s="46" customFormat="1" ht="18.75"/>
    <row r="54" spans="1:2" s="46" customFormat="1" ht="18.75"/>
    <row r="55" spans="1:2" s="46" customFormat="1" ht="18.75"/>
    <row r="56" spans="1:2" s="46" customFormat="1" ht="18.75"/>
    <row r="57" spans="1:2" s="46" customFormat="1" ht="18.75"/>
    <row r="58" spans="1:2" s="46" customFormat="1" ht="18.75"/>
  </sheetData>
  <phoneticPr fontId="129" type="noConversion"/>
  <printOptions horizontalCentered="1"/>
  <pageMargins left="0.51181102362204722" right="0.51181102362204722" top="0.59055118110236227" bottom="0.55118110236220474" header="0.51181102362204722" footer="0.51181102362204722"/>
  <pageSetup paperSize="9" scale="80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C00000"/>
  </sheetPr>
  <dimension ref="A1:C112"/>
  <sheetViews>
    <sheetView showGridLines="0" view="pageBreakPreview" zoomScale="90" zoomScaleSheetLayoutView="90" workbookViewId="0">
      <selection activeCell="A105" sqref="A105"/>
    </sheetView>
  </sheetViews>
  <sheetFormatPr defaultRowHeight="15.75" customHeight="1"/>
  <cols>
    <col min="1" max="1" width="60.140625" style="49" customWidth="1"/>
    <col min="2" max="2" width="117.5703125" style="49" customWidth="1"/>
    <col min="3" max="3" width="40.7109375" style="49" customWidth="1"/>
    <col min="4" max="16384" width="9.140625" style="49"/>
  </cols>
  <sheetData>
    <row r="1" spans="1:3" ht="21">
      <c r="A1" s="1145" t="s">
        <v>1314</v>
      </c>
      <c r="B1" s="1145"/>
      <c r="C1" s="1145"/>
    </row>
    <row r="2" spans="1:3" s="50" customFormat="1" ht="18.75">
      <c r="A2" s="1146" t="s">
        <v>425</v>
      </c>
      <c r="B2" s="903" t="s">
        <v>419</v>
      </c>
      <c r="C2" s="903" t="s">
        <v>426</v>
      </c>
    </row>
    <row r="3" spans="1:3" s="51" customFormat="1" ht="17.25">
      <c r="A3" s="686" t="s">
        <v>546</v>
      </c>
      <c r="B3" s="1148" t="s">
        <v>547</v>
      </c>
      <c r="C3" s="688" t="s">
        <v>548</v>
      </c>
    </row>
    <row r="4" spans="1:3" s="51" customFormat="1" ht="17.25">
      <c r="A4" s="686" t="s">
        <v>549</v>
      </c>
      <c r="B4" s="688" t="s">
        <v>547</v>
      </c>
      <c r="C4" s="688" t="s">
        <v>550</v>
      </c>
    </row>
    <row r="5" spans="1:3" s="51" customFormat="1" ht="17.25">
      <c r="A5" s="686" t="s">
        <v>551</v>
      </c>
      <c r="B5" s="688" t="s">
        <v>552</v>
      </c>
      <c r="C5" s="688" t="s">
        <v>553</v>
      </c>
    </row>
    <row r="6" spans="1:3" s="51" customFormat="1" ht="17.25">
      <c r="A6" s="686" t="s">
        <v>554</v>
      </c>
      <c r="B6" s="688" t="s">
        <v>555</v>
      </c>
      <c r="C6" s="688" t="s">
        <v>556</v>
      </c>
    </row>
    <row r="7" spans="1:3" s="51" customFormat="1" ht="17.25">
      <c r="A7" s="51" t="s">
        <v>557</v>
      </c>
      <c r="B7" s="688" t="s">
        <v>558</v>
      </c>
      <c r="C7" s="688" t="s">
        <v>559</v>
      </c>
    </row>
    <row r="8" spans="1:3" s="51" customFormat="1" ht="18.75" customHeight="1">
      <c r="A8" s="51" t="s">
        <v>560</v>
      </c>
      <c r="B8" s="688" t="s">
        <v>561</v>
      </c>
      <c r="C8" s="688" t="s">
        <v>562</v>
      </c>
    </row>
    <row r="9" spans="1:3" s="51" customFormat="1" ht="18.75" customHeight="1">
      <c r="A9" s="51" t="s">
        <v>563</v>
      </c>
      <c r="B9" s="688" t="s">
        <v>564</v>
      </c>
      <c r="C9" s="688" t="s">
        <v>565</v>
      </c>
    </row>
    <row r="10" spans="1:3" s="51" customFormat="1" ht="18.75" customHeight="1">
      <c r="A10" s="51" t="s">
        <v>566</v>
      </c>
      <c r="B10" s="688" t="s">
        <v>567</v>
      </c>
      <c r="C10" s="688" t="s">
        <v>568</v>
      </c>
    </row>
    <row r="11" spans="1:3" s="51" customFormat="1" ht="18.75" customHeight="1">
      <c r="A11" s="51" t="s">
        <v>569</v>
      </c>
      <c r="B11" s="688" t="s">
        <v>570</v>
      </c>
      <c r="C11" s="688" t="s">
        <v>571</v>
      </c>
    </row>
    <row r="12" spans="1:3" s="51" customFormat="1" ht="18.75" customHeight="1">
      <c r="A12" s="51" t="s">
        <v>572</v>
      </c>
      <c r="B12" s="688" t="s">
        <v>573</v>
      </c>
      <c r="C12" s="688" t="s">
        <v>574</v>
      </c>
    </row>
    <row r="13" spans="1:3" s="51" customFormat="1" ht="18.75" customHeight="1">
      <c r="A13" s="51" t="s">
        <v>575</v>
      </c>
      <c r="B13" s="688" t="s">
        <v>576</v>
      </c>
      <c r="C13" s="688" t="s">
        <v>577</v>
      </c>
    </row>
    <row r="14" spans="1:3" s="51" customFormat="1" ht="18.75" customHeight="1">
      <c r="A14" s="51" t="s">
        <v>578</v>
      </c>
      <c r="B14" s="688" t="s">
        <v>579</v>
      </c>
      <c r="C14" s="688" t="s">
        <v>580</v>
      </c>
    </row>
    <row r="15" spans="1:3" s="51" customFormat="1" ht="18.75" customHeight="1">
      <c r="A15" s="51" t="s">
        <v>581</v>
      </c>
      <c r="B15" s="688" t="s">
        <v>582</v>
      </c>
      <c r="C15" s="688" t="s">
        <v>583</v>
      </c>
    </row>
    <row r="16" spans="1:3" s="51" customFormat="1" ht="18.75" customHeight="1">
      <c r="A16" s="686" t="s">
        <v>584</v>
      </c>
      <c r="B16" s="688" t="s">
        <v>585</v>
      </c>
      <c r="C16" s="688" t="s">
        <v>586</v>
      </c>
    </row>
    <row r="17" spans="1:3" s="51" customFormat="1" ht="18.75" customHeight="1">
      <c r="A17" s="686" t="s">
        <v>587</v>
      </c>
      <c r="B17" s="688" t="s">
        <v>585</v>
      </c>
      <c r="C17" s="688" t="s">
        <v>588</v>
      </c>
    </row>
    <row r="18" spans="1:3" s="51" customFormat="1" ht="18.75" customHeight="1">
      <c r="A18" s="51" t="s">
        <v>589</v>
      </c>
      <c r="B18" s="688" t="s">
        <v>590</v>
      </c>
      <c r="C18" s="688" t="s">
        <v>591</v>
      </c>
    </row>
    <row r="19" spans="1:3" s="51" customFormat="1" ht="18.75" customHeight="1">
      <c r="A19" s="51" t="s">
        <v>592</v>
      </c>
      <c r="B19" s="688" t="s">
        <v>1323</v>
      </c>
      <c r="C19" s="688" t="s">
        <v>593</v>
      </c>
    </row>
    <row r="20" spans="1:3" s="51" customFormat="1" ht="18.75" customHeight="1">
      <c r="A20" s="689" t="s">
        <v>594</v>
      </c>
      <c r="B20" s="687" t="s">
        <v>595</v>
      </c>
      <c r="C20" s="688" t="s">
        <v>596</v>
      </c>
    </row>
    <row r="21" spans="1:3" s="51" customFormat="1" ht="18.75" customHeight="1">
      <c r="A21" s="689" t="s">
        <v>597</v>
      </c>
      <c r="B21" s="687" t="s">
        <v>598</v>
      </c>
      <c r="C21" s="688" t="s">
        <v>599</v>
      </c>
    </row>
    <row r="22" spans="1:3" s="51" customFormat="1" ht="18.75" customHeight="1">
      <c r="A22" s="689" t="s">
        <v>600</v>
      </c>
      <c r="B22" s="687" t="s">
        <v>1967</v>
      </c>
      <c r="C22" s="688" t="s">
        <v>601</v>
      </c>
    </row>
    <row r="23" spans="1:3" s="51" customFormat="1" ht="18.75" customHeight="1">
      <c r="A23" s="689" t="s">
        <v>602</v>
      </c>
      <c r="B23" s="687" t="s">
        <v>1324</v>
      </c>
      <c r="C23" s="688" t="s">
        <v>1325</v>
      </c>
    </row>
    <row r="24" spans="1:3" s="51" customFormat="1" ht="18.75" customHeight="1">
      <c r="A24" s="689" t="s">
        <v>603</v>
      </c>
      <c r="B24" s="687" t="s">
        <v>604</v>
      </c>
      <c r="C24" s="688" t="s">
        <v>605</v>
      </c>
    </row>
    <row r="25" spans="1:3" s="51" customFormat="1" ht="18.75" customHeight="1">
      <c r="A25" s="689" t="s">
        <v>606</v>
      </c>
      <c r="B25" s="687" t="s">
        <v>607</v>
      </c>
      <c r="C25" s="688" t="s">
        <v>608</v>
      </c>
    </row>
    <row r="26" spans="1:3" s="51" customFormat="1" ht="18.75" customHeight="1">
      <c r="A26" s="689" t="s">
        <v>609</v>
      </c>
      <c r="B26" s="687" t="s">
        <v>610</v>
      </c>
      <c r="C26" s="688" t="s">
        <v>611</v>
      </c>
    </row>
    <row r="27" spans="1:3" s="51" customFormat="1" ht="18.75" customHeight="1">
      <c r="A27" s="689" t="s">
        <v>612</v>
      </c>
      <c r="B27" s="687" t="s">
        <v>613</v>
      </c>
      <c r="C27" s="688" t="s">
        <v>614</v>
      </c>
    </row>
    <row r="28" spans="1:3" s="51" customFormat="1" ht="18.75" customHeight="1">
      <c r="A28" s="689" t="s">
        <v>615</v>
      </c>
      <c r="B28" s="687" t="s">
        <v>616</v>
      </c>
      <c r="C28" s="688" t="s">
        <v>617</v>
      </c>
    </row>
    <row r="29" spans="1:3" s="51" customFormat="1" ht="18.75" customHeight="1">
      <c r="A29" s="692" t="s">
        <v>618</v>
      </c>
      <c r="B29" s="688" t="s">
        <v>1970</v>
      </c>
      <c r="C29" s="687" t="s">
        <v>619</v>
      </c>
    </row>
    <row r="30" spans="1:3" s="51" customFormat="1" ht="18.75" customHeight="1">
      <c r="A30" s="686" t="s">
        <v>620</v>
      </c>
      <c r="B30" s="688" t="s">
        <v>621</v>
      </c>
      <c r="C30" s="687" t="s">
        <v>622</v>
      </c>
    </row>
    <row r="31" spans="1:3" s="51" customFormat="1" ht="18.75" customHeight="1">
      <c r="A31" s="689" t="s">
        <v>623</v>
      </c>
      <c r="B31" s="688" t="s">
        <v>624</v>
      </c>
      <c r="C31" s="687" t="s">
        <v>625</v>
      </c>
    </row>
    <row r="32" spans="1:3" s="51" customFormat="1" ht="18.75" customHeight="1">
      <c r="A32" s="694" t="s">
        <v>626</v>
      </c>
      <c r="B32" s="688" t="s">
        <v>165</v>
      </c>
      <c r="C32" s="687" t="s">
        <v>1326</v>
      </c>
    </row>
    <row r="33" spans="1:3" s="51" customFormat="1" ht="18.75" customHeight="1">
      <c r="A33" s="694" t="s">
        <v>627</v>
      </c>
      <c r="B33" s="688" t="s">
        <v>628</v>
      </c>
      <c r="C33" s="687" t="s">
        <v>629</v>
      </c>
    </row>
    <row r="34" spans="1:3" s="51" customFormat="1" ht="18.75" customHeight="1">
      <c r="A34" s="689" t="s">
        <v>630</v>
      </c>
      <c r="B34" s="688" t="s">
        <v>631</v>
      </c>
      <c r="C34" s="687" t="s">
        <v>632</v>
      </c>
    </row>
    <row r="35" spans="1:3" s="51" customFormat="1" ht="18.75" customHeight="1">
      <c r="A35" s="689" t="s">
        <v>633</v>
      </c>
      <c r="B35" s="688" t="s">
        <v>621</v>
      </c>
      <c r="C35" s="687" t="s">
        <v>634</v>
      </c>
    </row>
    <row r="36" spans="1:3" s="51" customFormat="1" ht="18.75" customHeight="1">
      <c r="A36" s="689" t="s">
        <v>635</v>
      </c>
      <c r="B36" s="688" t="s">
        <v>636</v>
      </c>
      <c r="C36" s="687" t="s">
        <v>637</v>
      </c>
    </row>
    <row r="37" spans="1:3" s="51" customFormat="1" ht="18.75" customHeight="1">
      <c r="A37" s="689" t="s">
        <v>638</v>
      </c>
      <c r="B37" s="688" t="s">
        <v>639</v>
      </c>
      <c r="C37" s="687" t="s">
        <v>640</v>
      </c>
    </row>
    <row r="38" spans="1:3" s="51" customFormat="1" ht="18.75" customHeight="1">
      <c r="A38" s="689" t="s">
        <v>641</v>
      </c>
      <c r="B38" s="688" t="s">
        <v>1327</v>
      </c>
      <c r="C38" s="687" t="s">
        <v>642</v>
      </c>
    </row>
    <row r="39" spans="1:3" s="51" customFormat="1" ht="18.75" customHeight="1">
      <c r="A39" s="689" t="s">
        <v>643</v>
      </c>
      <c r="B39" s="688" t="s">
        <v>644</v>
      </c>
      <c r="C39" s="687" t="s">
        <v>645</v>
      </c>
    </row>
    <row r="40" spans="1:3" s="51" customFormat="1" ht="18.75" customHeight="1">
      <c r="A40" s="689" t="s">
        <v>646</v>
      </c>
      <c r="B40" s="688" t="s">
        <v>647</v>
      </c>
      <c r="C40" s="687" t="s">
        <v>648</v>
      </c>
    </row>
    <row r="41" spans="1:3" s="51" customFormat="1" ht="18.75" customHeight="1">
      <c r="A41" s="689" t="s">
        <v>649</v>
      </c>
      <c r="B41" s="688" t="s">
        <v>650</v>
      </c>
      <c r="C41" s="687" t="s">
        <v>651</v>
      </c>
    </row>
    <row r="42" spans="1:3" s="51" customFormat="1" ht="18.75" customHeight="1">
      <c r="A42" s="686" t="s">
        <v>652</v>
      </c>
      <c r="B42" s="688" t="s">
        <v>653</v>
      </c>
      <c r="C42" s="687" t="s">
        <v>654</v>
      </c>
    </row>
    <row r="43" spans="1:3" s="51" customFormat="1" ht="18.75" customHeight="1">
      <c r="A43" s="686" t="s">
        <v>655</v>
      </c>
      <c r="B43" s="688" t="s">
        <v>656</v>
      </c>
      <c r="C43" s="687" t="s">
        <v>657</v>
      </c>
    </row>
    <row r="44" spans="1:3" s="51" customFormat="1" ht="18.75" customHeight="1">
      <c r="A44" s="689" t="s">
        <v>658</v>
      </c>
      <c r="B44" s="688" t="s">
        <v>659</v>
      </c>
      <c r="C44" s="687" t="s">
        <v>660</v>
      </c>
    </row>
    <row r="45" spans="1:3" s="51" customFormat="1" ht="18.75" customHeight="1">
      <c r="A45" s="689" t="s">
        <v>661</v>
      </c>
      <c r="B45" s="688" t="s">
        <v>662</v>
      </c>
      <c r="C45" s="687" t="s">
        <v>663</v>
      </c>
    </row>
    <row r="46" spans="1:3" s="51" customFormat="1" ht="18.75" customHeight="1">
      <c r="A46" s="689" t="s">
        <v>664</v>
      </c>
      <c r="B46" s="688" t="s">
        <v>665</v>
      </c>
      <c r="C46" s="687" t="s">
        <v>666</v>
      </c>
    </row>
    <row r="47" spans="1:3" s="51" customFormat="1" ht="18.75" customHeight="1">
      <c r="A47" s="689" t="s">
        <v>667</v>
      </c>
      <c r="B47" s="688" t="s">
        <v>668</v>
      </c>
      <c r="C47" s="687" t="s">
        <v>669</v>
      </c>
    </row>
    <row r="48" spans="1:3" s="51" customFormat="1" ht="18.75" customHeight="1">
      <c r="A48" s="689" t="s">
        <v>670</v>
      </c>
      <c r="B48" s="688" t="s">
        <v>671</v>
      </c>
      <c r="C48" s="687" t="s">
        <v>672</v>
      </c>
    </row>
    <row r="49" spans="1:3" s="51" customFormat="1" ht="18.75" customHeight="1">
      <c r="A49" s="689" t="s">
        <v>673</v>
      </c>
      <c r="B49" s="688" t="s">
        <v>674</v>
      </c>
      <c r="C49" s="687" t="s">
        <v>675</v>
      </c>
    </row>
    <row r="50" spans="1:3" s="51" customFormat="1" ht="18.75" customHeight="1">
      <c r="A50" s="689" t="s">
        <v>676</v>
      </c>
      <c r="B50" s="688" t="s">
        <v>865</v>
      </c>
      <c r="C50" s="687" t="s">
        <v>677</v>
      </c>
    </row>
    <row r="51" spans="1:3" s="51" customFormat="1" ht="18.75" customHeight="1">
      <c r="A51" s="689" t="s">
        <v>678</v>
      </c>
      <c r="B51" s="688" t="s">
        <v>679</v>
      </c>
      <c r="C51" s="687" t="s">
        <v>680</v>
      </c>
    </row>
    <row r="52" spans="1:3" s="51" customFormat="1" ht="18.75" customHeight="1">
      <c r="A52" s="686" t="s">
        <v>681</v>
      </c>
      <c r="B52" s="688" t="s">
        <v>547</v>
      </c>
      <c r="C52" s="687" t="s">
        <v>682</v>
      </c>
    </row>
    <row r="53" spans="1:3" s="51" customFormat="1" ht="18.75" customHeight="1">
      <c r="A53" s="686" t="s">
        <v>683</v>
      </c>
      <c r="B53" s="688" t="s">
        <v>555</v>
      </c>
      <c r="C53" s="687" t="s">
        <v>684</v>
      </c>
    </row>
    <row r="54" spans="1:3" s="51" customFormat="1" ht="18.75" customHeight="1">
      <c r="A54" s="52" t="s">
        <v>685</v>
      </c>
      <c r="B54" s="688" t="s">
        <v>686</v>
      </c>
      <c r="C54" s="687" t="s">
        <v>687</v>
      </c>
    </row>
    <row r="55" spans="1:3" s="51" customFormat="1" ht="18.75" customHeight="1">
      <c r="A55" s="51" t="s">
        <v>688</v>
      </c>
      <c r="B55" s="688" t="s">
        <v>689</v>
      </c>
      <c r="C55" s="687" t="s">
        <v>690</v>
      </c>
    </row>
    <row r="56" spans="1:3" s="51" customFormat="1" ht="18.75" customHeight="1">
      <c r="A56" s="51" t="s">
        <v>691</v>
      </c>
      <c r="B56" s="688" t="s">
        <v>1328</v>
      </c>
      <c r="C56" s="687" t="s">
        <v>692</v>
      </c>
    </row>
    <row r="57" spans="1:3" s="51" customFormat="1" ht="18.75" customHeight="1">
      <c r="A57" s="51" t="s">
        <v>693</v>
      </c>
      <c r="B57" s="688" t="s">
        <v>694</v>
      </c>
      <c r="C57" s="687" t="s">
        <v>695</v>
      </c>
    </row>
    <row r="58" spans="1:3" s="51" customFormat="1" ht="18.75" customHeight="1">
      <c r="A58" s="51" t="s">
        <v>696</v>
      </c>
      <c r="B58" s="688" t="s">
        <v>166</v>
      </c>
      <c r="C58" s="687" t="s">
        <v>697</v>
      </c>
    </row>
    <row r="59" spans="1:3" s="51" customFormat="1" ht="18.75" customHeight="1">
      <c r="A59" s="693" t="s">
        <v>698</v>
      </c>
      <c r="B59" s="688" t="s">
        <v>167</v>
      </c>
      <c r="C59" s="687" t="s">
        <v>168</v>
      </c>
    </row>
    <row r="60" spans="1:3" s="51" customFormat="1" ht="18.75" customHeight="1">
      <c r="A60" s="693" t="s">
        <v>699</v>
      </c>
      <c r="B60" s="688" t="s">
        <v>700</v>
      </c>
      <c r="C60" s="687" t="s">
        <v>701</v>
      </c>
    </row>
    <row r="61" spans="1:3" s="51" customFormat="1" ht="18.75" customHeight="1">
      <c r="A61" s="51" t="s">
        <v>702</v>
      </c>
      <c r="B61" s="688" t="s">
        <v>703</v>
      </c>
      <c r="C61" s="687" t="s">
        <v>704</v>
      </c>
    </row>
    <row r="62" spans="1:3" s="51" customFormat="1" ht="18.75" customHeight="1">
      <c r="A62" s="51" t="s">
        <v>705</v>
      </c>
      <c r="B62" s="688" t="s">
        <v>706</v>
      </c>
      <c r="C62" s="687" t="s">
        <v>707</v>
      </c>
    </row>
    <row r="63" spans="1:3" s="51" customFormat="1" ht="18.75" customHeight="1">
      <c r="A63" s="686" t="s">
        <v>708</v>
      </c>
      <c r="B63" s="688" t="s">
        <v>709</v>
      </c>
      <c r="C63" s="687" t="s">
        <v>710</v>
      </c>
    </row>
    <row r="64" spans="1:3" s="51" customFormat="1" ht="18.75" customHeight="1">
      <c r="A64" s="686" t="s">
        <v>711</v>
      </c>
      <c r="B64" s="688" t="s">
        <v>709</v>
      </c>
      <c r="C64" s="687" t="s">
        <v>712</v>
      </c>
    </row>
    <row r="65" spans="1:3" s="51" customFormat="1" ht="18.75" customHeight="1">
      <c r="A65" s="51" t="s">
        <v>713</v>
      </c>
      <c r="B65" s="688" t="s">
        <v>714</v>
      </c>
      <c r="C65" s="687" t="s">
        <v>715</v>
      </c>
    </row>
    <row r="66" spans="1:3" s="51" customFormat="1" ht="18.75" customHeight="1">
      <c r="A66" s="51" t="s">
        <v>716</v>
      </c>
      <c r="B66" s="688" t="s">
        <v>717</v>
      </c>
      <c r="C66" s="687" t="s">
        <v>718</v>
      </c>
    </row>
    <row r="67" spans="1:3" s="51" customFormat="1" ht="18.75" customHeight="1">
      <c r="A67" s="51" t="s">
        <v>719</v>
      </c>
      <c r="B67" s="688" t="s">
        <v>720</v>
      </c>
      <c r="C67" s="687" t="s">
        <v>721</v>
      </c>
    </row>
    <row r="68" spans="1:3" s="51" customFormat="1" ht="18.75" customHeight="1">
      <c r="A68" s="51" t="s">
        <v>722</v>
      </c>
      <c r="B68" s="688" t="s">
        <v>723</v>
      </c>
      <c r="C68" s="687" t="s">
        <v>724</v>
      </c>
    </row>
    <row r="69" spans="1:3" s="51" customFormat="1" ht="18.75" customHeight="1">
      <c r="A69" s="51" t="s">
        <v>725</v>
      </c>
      <c r="B69" s="688" t="s">
        <v>726</v>
      </c>
      <c r="C69" s="687" t="s">
        <v>727</v>
      </c>
    </row>
    <row r="70" spans="1:3" s="51" customFormat="1" ht="18.75" customHeight="1">
      <c r="A70" s="51" t="s">
        <v>728</v>
      </c>
      <c r="B70" s="688" t="s">
        <v>729</v>
      </c>
      <c r="C70" s="687" t="s">
        <v>730</v>
      </c>
    </row>
    <row r="71" spans="1:3" s="51" customFormat="1" ht="18.75" customHeight="1">
      <c r="A71" s="51" t="s">
        <v>731</v>
      </c>
      <c r="B71" s="688" t="s">
        <v>732</v>
      </c>
      <c r="C71" s="687" t="s">
        <v>733</v>
      </c>
    </row>
    <row r="72" spans="1:3" s="51" customFormat="1" ht="18.75" customHeight="1">
      <c r="A72" s="51" t="s">
        <v>734</v>
      </c>
      <c r="B72" s="688" t="s">
        <v>735</v>
      </c>
      <c r="C72" s="687" t="s">
        <v>736</v>
      </c>
    </row>
    <row r="73" spans="1:3" s="51" customFormat="1" ht="18.75" customHeight="1">
      <c r="A73" s="686" t="s">
        <v>737</v>
      </c>
      <c r="B73" s="688" t="s">
        <v>738</v>
      </c>
      <c r="C73" s="687" t="s">
        <v>739</v>
      </c>
    </row>
    <row r="74" spans="1:3" s="51" customFormat="1" ht="18.75" customHeight="1">
      <c r="A74" s="686" t="s">
        <v>740</v>
      </c>
      <c r="B74" s="688" t="s">
        <v>741</v>
      </c>
      <c r="C74" s="687" t="s">
        <v>742</v>
      </c>
    </row>
    <row r="75" spans="1:3" s="51" customFormat="1" ht="18.75" customHeight="1">
      <c r="A75" s="693" t="s">
        <v>743</v>
      </c>
      <c r="B75" s="688" t="s">
        <v>744</v>
      </c>
      <c r="C75" s="687" t="s">
        <v>745</v>
      </c>
    </row>
    <row r="76" spans="1:3" s="51" customFormat="1" ht="18.75" customHeight="1">
      <c r="A76" s="51" t="s">
        <v>746</v>
      </c>
      <c r="B76" s="688" t="s">
        <v>747</v>
      </c>
      <c r="C76" s="687" t="s">
        <v>748</v>
      </c>
    </row>
    <row r="77" spans="1:3" s="51" customFormat="1" ht="18.75" customHeight="1">
      <c r="A77" s="51" t="s">
        <v>749</v>
      </c>
      <c r="B77" s="688" t="s">
        <v>750</v>
      </c>
      <c r="C77" s="687" t="s">
        <v>751</v>
      </c>
    </row>
    <row r="78" spans="1:3" s="51" customFormat="1" ht="18.75" customHeight="1">
      <c r="A78" s="51" t="s">
        <v>752</v>
      </c>
      <c r="B78" s="688" t="s">
        <v>753</v>
      </c>
      <c r="C78" s="687" t="s">
        <v>754</v>
      </c>
    </row>
    <row r="79" spans="1:3" s="51" customFormat="1" ht="18.75" customHeight="1">
      <c r="A79" s="51" t="s">
        <v>755</v>
      </c>
      <c r="B79" s="688" t="s">
        <v>756</v>
      </c>
      <c r="C79" s="687" t="s">
        <v>757</v>
      </c>
    </row>
    <row r="80" spans="1:3" s="51" customFormat="1" ht="18.75" customHeight="1">
      <c r="A80" s="51" t="s">
        <v>758</v>
      </c>
      <c r="B80" s="688" t="s">
        <v>759</v>
      </c>
      <c r="C80" s="687" t="s">
        <v>760</v>
      </c>
    </row>
    <row r="81" spans="1:3" s="51" customFormat="1" ht="18.75" customHeight="1">
      <c r="A81" s="51" t="s">
        <v>761</v>
      </c>
      <c r="B81" s="688" t="s">
        <v>762</v>
      </c>
      <c r="C81" s="687" t="s">
        <v>763</v>
      </c>
    </row>
    <row r="82" spans="1:3" s="51" customFormat="1" ht="18.75" customHeight="1">
      <c r="A82" s="51" t="s">
        <v>764</v>
      </c>
      <c r="B82" s="688" t="s">
        <v>1329</v>
      </c>
      <c r="C82" s="687" t="s">
        <v>765</v>
      </c>
    </row>
    <row r="83" spans="1:3" s="51" customFormat="1" ht="18.75" customHeight="1">
      <c r="A83" s="51" t="s">
        <v>766</v>
      </c>
      <c r="B83" s="688" t="s">
        <v>767</v>
      </c>
      <c r="C83" s="687" t="s">
        <v>768</v>
      </c>
    </row>
    <row r="84" spans="1:3" s="51" customFormat="1" ht="18.75" customHeight="1">
      <c r="A84" s="693" t="s">
        <v>769</v>
      </c>
      <c r="B84" s="688" t="s">
        <v>770</v>
      </c>
      <c r="C84" s="687" t="s">
        <v>771</v>
      </c>
    </row>
    <row r="85" spans="1:3" s="51" customFormat="1" ht="18.75" customHeight="1">
      <c r="A85" s="51" t="s">
        <v>772</v>
      </c>
      <c r="B85" s="688" t="s">
        <v>773</v>
      </c>
      <c r="C85" s="687" t="s">
        <v>774</v>
      </c>
    </row>
    <row r="86" spans="1:3" s="51" customFormat="1" ht="18.75" customHeight="1">
      <c r="A86" s="686" t="s">
        <v>775</v>
      </c>
      <c r="B86" s="688" t="s">
        <v>776</v>
      </c>
      <c r="C86" s="687" t="s">
        <v>777</v>
      </c>
    </row>
    <row r="87" spans="1:3" s="51" customFormat="1" ht="18.75" customHeight="1">
      <c r="A87" s="686" t="s">
        <v>778</v>
      </c>
      <c r="B87" s="688" t="s">
        <v>2185</v>
      </c>
      <c r="C87" s="687" t="s">
        <v>779</v>
      </c>
    </row>
    <row r="88" spans="1:3" s="51" customFormat="1" ht="18.75" customHeight="1">
      <c r="A88" s="51" t="s">
        <v>780</v>
      </c>
      <c r="B88" s="688" t="s">
        <v>781</v>
      </c>
      <c r="C88" s="687" t="s">
        <v>782</v>
      </c>
    </row>
    <row r="89" spans="1:3" s="51" customFormat="1" ht="18.75" customHeight="1">
      <c r="A89" s="51" t="s">
        <v>783</v>
      </c>
      <c r="B89" s="688" t="s">
        <v>784</v>
      </c>
      <c r="C89" s="687" t="s">
        <v>785</v>
      </c>
    </row>
    <row r="90" spans="1:3" s="51" customFormat="1" ht="18.75" customHeight="1">
      <c r="A90" s="51" t="s">
        <v>786</v>
      </c>
      <c r="B90" s="688" t="s">
        <v>787</v>
      </c>
      <c r="C90" s="687" t="s">
        <v>788</v>
      </c>
    </row>
    <row r="91" spans="1:3" s="51" customFormat="1" ht="18.75" customHeight="1">
      <c r="A91" s="51" t="s">
        <v>789</v>
      </c>
      <c r="B91" s="688" t="s">
        <v>866</v>
      </c>
      <c r="C91" s="687" t="s">
        <v>790</v>
      </c>
    </row>
    <row r="92" spans="1:3" s="51" customFormat="1" ht="18.75" customHeight="1">
      <c r="A92" s="51" t="s">
        <v>791</v>
      </c>
      <c r="B92" s="688" t="s">
        <v>792</v>
      </c>
      <c r="C92" s="687" t="s">
        <v>793</v>
      </c>
    </row>
    <row r="93" spans="1:3" s="51" customFormat="1" ht="18.75" customHeight="1">
      <c r="A93" s="693" t="s">
        <v>794</v>
      </c>
      <c r="B93" s="688" t="s">
        <v>795</v>
      </c>
      <c r="C93" s="687" t="s">
        <v>796</v>
      </c>
    </row>
    <row r="94" spans="1:3" s="51" customFormat="1" ht="18.75" customHeight="1">
      <c r="A94" s="693" t="s">
        <v>797</v>
      </c>
      <c r="B94" s="688" t="s">
        <v>798</v>
      </c>
      <c r="C94" s="687" t="s">
        <v>799</v>
      </c>
    </row>
    <row r="95" spans="1:3" s="51" customFormat="1" ht="18.75" customHeight="1">
      <c r="A95" s="51" t="s">
        <v>800</v>
      </c>
      <c r="B95" s="688" t="s">
        <v>781</v>
      </c>
      <c r="C95" s="687" t="s">
        <v>801</v>
      </c>
    </row>
    <row r="96" spans="1:3" s="51" customFormat="1" ht="18.75" customHeight="1">
      <c r="A96" s="693" t="s">
        <v>802</v>
      </c>
      <c r="B96" s="688" t="s">
        <v>803</v>
      </c>
      <c r="C96" s="687" t="s">
        <v>804</v>
      </c>
    </row>
    <row r="97" spans="1:3" s="51" customFormat="1" ht="18.75" customHeight="1">
      <c r="A97" s="51" t="s">
        <v>805</v>
      </c>
      <c r="B97" s="688" t="s">
        <v>1330</v>
      </c>
      <c r="C97" s="687" t="s">
        <v>1331</v>
      </c>
    </row>
    <row r="98" spans="1:3" s="51" customFormat="1" ht="18.75" customHeight="1">
      <c r="A98" s="693" t="s">
        <v>806</v>
      </c>
      <c r="B98" s="688" t="s">
        <v>807</v>
      </c>
      <c r="C98" s="687" t="s">
        <v>808</v>
      </c>
    </row>
    <row r="99" spans="1:3" s="51" customFormat="1" ht="18.75" customHeight="1">
      <c r="A99" s="686" t="s">
        <v>809</v>
      </c>
      <c r="B99" s="688" t="s">
        <v>396</v>
      </c>
      <c r="C99" s="687" t="s">
        <v>810</v>
      </c>
    </row>
    <row r="100" spans="1:3" s="51" customFormat="1" ht="18.75" customHeight="1">
      <c r="A100" s="686" t="s">
        <v>811</v>
      </c>
      <c r="B100" s="688" t="s">
        <v>812</v>
      </c>
      <c r="C100" s="687" t="s">
        <v>813</v>
      </c>
    </row>
    <row r="101" spans="1:3" s="51" customFormat="1" ht="18.75" customHeight="1">
      <c r="A101" s="693" t="s">
        <v>814</v>
      </c>
      <c r="B101" s="688" t="s">
        <v>815</v>
      </c>
      <c r="C101" s="687" t="s">
        <v>816</v>
      </c>
    </row>
    <row r="102" spans="1:3" s="51" customFormat="1" ht="18.75" customHeight="1">
      <c r="A102" s="51" t="s">
        <v>817</v>
      </c>
      <c r="B102" s="688" t="s">
        <v>169</v>
      </c>
      <c r="C102" s="687" t="s">
        <v>818</v>
      </c>
    </row>
    <row r="103" spans="1:3" s="51" customFormat="1" ht="18.75" customHeight="1">
      <c r="A103" s="51" t="s">
        <v>819</v>
      </c>
      <c r="B103" s="688" t="s">
        <v>820</v>
      </c>
      <c r="C103" s="687" t="s">
        <v>170</v>
      </c>
    </row>
    <row r="104" spans="1:3" s="51" customFormat="1" ht="18.75" customHeight="1">
      <c r="A104" s="51" t="s">
        <v>821</v>
      </c>
      <c r="B104" s="688" t="s">
        <v>171</v>
      </c>
      <c r="C104" s="687" t="s">
        <v>172</v>
      </c>
    </row>
    <row r="105" spans="1:3" s="51" customFormat="1" ht="18.75" customHeight="1">
      <c r="A105" s="693" t="s">
        <v>822</v>
      </c>
      <c r="B105" s="688" t="s">
        <v>823</v>
      </c>
      <c r="C105" s="687" t="s">
        <v>824</v>
      </c>
    </row>
    <row r="106" spans="1:3" s="51" customFormat="1" ht="18.75" customHeight="1">
      <c r="A106" s="693" t="s">
        <v>825</v>
      </c>
      <c r="B106" s="688" t="s">
        <v>173</v>
      </c>
      <c r="C106" s="687" t="s">
        <v>826</v>
      </c>
    </row>
    <row r="107" spans="1:3" s="51" customFormat="1" ht="18.75" customHeight="1">
      <c r="A107" s="693" t="s">
        <v>827</v>
      </c>
      <c r="B107" s="688" t="s">
        <v>828</v>
      </c>
      <c r="C107" s="687" t="s">
        <v>174</v>
      </c>
    </row>
    <row r="108" spans="1:3" s="51" customFormat="1" ht="18.75" customHeight="1">
      <c r="A108" s="51" t="s">
        <v>829</v>
      </c>
      <c r="B108" s="688" t="s">
        <v>830</v>
      </c>
      <c r="C108" s="687" t="s">
        <v>175</v>
      </c>
    </row>
    <row r="109" spans="1:3" s="51" customFormat="1" ht="18.75" customHeight="1">
      <c r="A109" s="693" t="s">
        <v>831</v>
      </c>
      <c r="B109" s="688" t="s">
        <v>176</v>
      </c>
      <c r="C109" s="687" t="s">
        <v>177</v>
      </c>
    </row>
    <row r="110" spans="1:3" s="51" customFormat="1" ht="17.25">
      <c r="A110" s="1147" t="s">
        <v>832</v>
      </c>
      <c r="B110" s="691" t="s">
        <v>833</v>
      </c>
      <c r="C110" s="690" t="s">
        <v>178</v>
      </c>
    </row>
    <row r="111" spans="1:3" ht="23.25">
      <c r="A111" s="53" t="s">
        <v>834</v>
      </c>
      <c r="B111" s="52"/>
      <c r="C111"/>
    </row>
    <row r="112" spans="1:3" ht="15.75" customHeight="1">
      <c r="A112" s="52"/>
      <c r="B112" s="52"/>
    </row>
  </sheetData>
  <phoneticPr fontId="129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0" orientation="landscape" horizontalDpi="4294967293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29">
    <tabColor rgb="FFC00000"/>
  </sheetPr>
  <dimension ref="A1:IR43"/>
  <sheetViews>
    <sheetView view="pageBreakPreview" zoomScale="80" zoomScaleNormal="120" zoomScaleSheetLayoutView="80" workbookViewId="0">
      <selection activeCell="M35" sqref="M35"/>
    </sheetView>
  </sheetViews>
  <sheetFormatPr defaultRowHeight="21"/>
  <cols>
    <col min="1" max="1" width="22.140625" style="490" customWidth="1"/>
    <col min="2" max="2" width="14.7109375" style="490" customWidth="1"/>
    <col min="3" max="3" width="18.42578125" style="490" customWidth="1"/>
    <col min="4" max="4" width="16.42578125" style="490" customWidth="1"/>
    <col min="5" max="16384" width="9.140625" style="490"/>
  </cols>
  <sheetData>
    <row r="1" spans="1:4">
      <c r="A1" s="496" t="s">
        <v>219</v>
      </c>
      <c r="B1" s="496"/>
      <c r="C1" s="496"/>
      <c r="D1" s="496"/>
    </row>
    <row r="2" spans="1:4" s="487" customFormat="1" ht="23.25" customHeight="1">
      <c r="A2" s="1152" t="s">
        <v>281</v>
      </c>
      <c r="B2" s="1150" t="s">
        <v>220</v>
      </c>
      <c r="C2" s="1151" t="s">
        <v>221</v>
      </c>
      <c r="D2" s="1152" t="s">
        <v>222</v>
      </c>
    </row>
    <row r="3" spans="1:4" ht="15" customHeight="1">
      <c r="A3" s="491" t="s">
        <v>1255</v>
      </c>
      <c r="B3" s="492">
        <v>99</v>
      </c>
      <c r="C3" s="1153">
        <v>714286280</v>
      </c>
      <c r="D3" s="1156">
        <v>1734</v>
      </c>
    </row>
    <row r="4" spans="1:4" ht="15" customHeight="1">
      <c r="A4" s="491" t="s">
        <v>1239</v>
      </c>
      <c r="B4" s="493">
        <v>28</v>
      </c>
      <c r="C4" s="1154">
        <v>957365530</v>
      </c>
      <c r="D4" s="1156">
        <v>8742</v>
      </c>
    </row>
    <row r="5" spans="1:4" ht="15" customHeight="1">
      <c r="A5" s="491" t="s">
        <v>1182</v>
      </c>
      <c r="B5" s="492">
        <v>23</v>
      </c>
      <c r="C5" s="1154">
        <v>424547750</v>
      </c>
      <c r="D5" s="1156">
        <v>297</v>
      </c>
    </row>
    <row r="6" spans="1:4" ht="15" customHeight="1">
      <c r="A6" s="491" t="s">
        <v>1132</v>
      </c>
      <c r="B6" s="492">
        <v>11</v>
      </c>
      <c r="C6" s="1154">
        <v>72145993</v>
      </c>
      <c r="D6" s="1156">
        <v>320</v>
      </c>
    </row>
    <row r="7" spans="1:4" ht="15" customHeight="1">
      <c r="A7" s="491" t="s">
        <v>997</v>
      </c>
      <c r="B7" s="493">
        <v>8</v>
      </c>
      <c r="C7" s="1154">
        <v>55860000</v>
      </c>
      <c r="D7" s="1156">
        <v>91</v>
      </c>
    </row>
    <row r="8" spans="1:4" ht="15" customHeight="1">
      <c r="A8" s="491" t="s">
        <v>84</v>
      </c>
      <c r="B8" s="492">
        <v>8</v>
      </c>
      <c r="C8" s="1154">
        <v>96495900</v>
      </c>
      <c r="D8" s="1156">
        <v>143</v>
      </c>
    </row>
    <row r="9" spans="1:4" ht="15" customHeight="1">
      <c r="A9" s="491" t="s">
        <v>43</v>
      </c>
      <c r="B9" s="492">
        <v>7</v>
      </c>
      <c r="C9" s="1154">
        <v>311930670</v>
      </c>
      <c r="D9" s="1156">
        <v>67</v>
      </c>
    </row>
    <row r="10" spans="1:4" ht="15" customHeight="1">
      <c r="A10" s="491" t="s">
        <v>1271</v>
      </c>
      <c r="B10" s="492">
        <v>7</v>
      </c>
      <c r="C10" s="1154">
        <v>110500000</v>
      </c>
      <c r="D10" s="1156">
        <v>226</v>
      </c>
    </row>
    <row r="11" spans="1:4" ht="15" customHeight="1">
      <c r="A11" s="491" t="s">
        <v>1212</v>
      </c>
      <c r="B11" s="492">
        <v>6</v>
      </c>
      <c r="C11" s="1154">
        <v>38850000</v>
      </c>
      <c r="D11" s="1156">
        <v>129</v>
      </c>
    </row>
    <row r="12" spans="1:4" ht="15" customHeight="1">
      <c r="A12" s="491" t="s">
        <v>31</v>
      </c>
      <c r="B12" s="492">
        <v>5</v>
      </c>
      <c r="C12" s="1154">
        <v>13200000</v>
      </c>
      <c r="D12" s="1156">
        <v>72</v>
      </c>
    </row>
    <row r="13" spans="1:4" ht="15" customHeight="1">
      <c r="A13" s="495" t="s">
        <v>1225</v>
      </c>
      <c r="B13" s="492">
        <v>5</v>
      </c>
      <c r="C13" s="1154">
        <v>153563580</v>
      </c>
      <c r="D13" s="1156">
        <v>245</v>
      </c>
    </row>
    <row r="14" spans="1:4" ht="15" customHeight="1">
      <c r="A14" s="491" t="s">
        <v>1264</v>
      </c>
      <c r="B14" s="492">
        <v>5</v>
      </c>
      <c r="C14" s="1154">
        <v>31900000</v>
      </c>
      <c r="D14" s="1156">
        <v>56</v>
      </c>
    </row>
    <row r="15" spans="1:4" ht="15" customHeight="1">
      <c r="A15" s="491" t="s">
        <v>1010</v>
      </c>
      <c r="B15" s="492">
        <v>4</v>
      </c>
      <c r="C15" s="1154">
        <v>199000000</v>
      </c>
      <c r="D15" s="1156">
        <v>81</v>
      </c>
    </row>
    <row r="16" spans="1:4" ht="15" customHeight="1">
      <c r="A16" s="491" t="s">
        <v>920</v>
      </c>
      <c r="B16" s="492">
        <v>4</v>
      </c>
      <c r="C16" s="1154">
        <v>281395470</v>
      </c>
      <c r="D16" s="1156">
        <v>126</v>
      </c>
    </row>
    <row r="17" spans="1:4" ht="15" customHeight="1">
      <c r="A17" s="491" t="s">
        <v>1113</v>
      </c>
      <c r="B17" s="492">
        <v>3</v>
      </c>
      <c r="C17" s="1154">
        <v>41178000</v>
      </c>
      <c r="D17" s="1156">
        <v>82</v>
      </c>
    </row>
    <row r="18" spans="1:4" ht="15" customHeight="1">
      <c r="A18" s="491" t="s">
        <v>1140</v>
      </c>
      <c r="B18" s="492">
        <v>3</v>
      </c>
      <c r="C18" s="1154">
        <v>6000000</v>
      </c>
      <c r="D18" s="1156">
        <v>97</v>
      </c>
    </row>
    <row r="19" spans="1:4" ht="15" customHeight="1">
      <c r="A19" s="491" t="s">
        <v>1205</v>
      </c>
      <c r="B19" s="492">
        <v>3</v>
      </c>
      <c r="C19" s="1154">
        <v>2604500</v>
      </c>
      <c r="D19" s="1156">
        <v>45</v>
      </c>
    </row>
    <row r="20" spans="1:4" ht="15" customHeight="1">
      <c r="A20" s="491" t="s">
        <v>980</v>
      </c>
      <c r="B20" s="492">
        <v>3</v>
      </c>
      <c r="C20" s="1154">
        <v>62526350</v>
      </c>
      <c r="D20" s="1156">
        <v>21</v>
      </c>
    </row>
    <row r="21" spans="1:4" ht="15" customHeight="1">
      <c r="A21" s="491" t="s">
        <v>15</v>
      </c>
      <c r="B21" s="492">
        <v>3</v>
      </c>
      <c r="C21" s="1154">
        <v>76469000</v>
      </c>
      <c r="D21" s="1156">
        <v>116</v>
      </c>
    </row>
    <row r="22" spans="1:4" ht="15" customHeight="1">
      <c r="A22" s="491" t="s">
        <v>112</v>
      </c>
      <c r="B22" s="492">
        <v>3</v>
      </c>
      <c r="C22" s="1154">
        <v>93333000</v>
      </c>
      <c r="D22" s="1156">
        <v>76</v>
      </c>
    </row>
    <row r="23" spans="1:4" ht="15" customHeight="1">
      <c r="A23" s="491" t="s">
        <v>957</v>
      </c>
      <c r="B23" s="492">
        <v>2</v>
      </c>
      <c r="C23" s="1154">
        <v>15700000</v>
      </c>
      <c r="D23" s="1156">
        <v>16</v>
      </c>
    </row>
    <row r="24" spans="1:4" ht="15" customHeight="1">
      <c r="A24" s="494" t="s">
        <v>152</v>
      </c>
      <c r="B24" s="492">
        <v>2</v>
      </c>
      <c r="C24" s="1154">
        <v>4470000</v>
      </c>
      <c r="D24" s="1156">
        <v>40</v>
      </c>
    </row>
    <row r="25" spans="1:4" ht="15" customHeight="1">
      <c r="A25" s="491" t="s">
        <v>150</v>
      </c>
      <c r="B25" s="492">
        <v>2</v>
      </c>
      <c r="C25" s="1154">
        <v>21600000</v>
      </c>
      <c r="D25" s="1156">
        <v>53</v>
      </c>
    </row>
    <row r="26" spans="1:4" ht="15" customHeight="1">
      <c r="A26" s="491" t="s">
        <v>1157</v>
      </c>
      <c r="B26" s="492">
        <v>2</v>
      </c>
      <c r="C26" s="1154">
        <v>22440000</v>
      </c>
      <c r="D26" s="1156">
        <v>8</v>
      </c>
    </row>
    <row r="27" spans="1:4" ht="15" customHeight="1">
      <c r="A27" s="491" t="s">
        <v>1278</v>
      </c>
      <c r="B27" s="492">
        <v>2</v>
      </c>
      <c r="C27" s="1154">
        <v>13000000</v>
      </c>
      <c r="D27" s="1156">
        <v>165</v>
      </c>
    </row>
    <row r="28" spans="1:4" ht="15" customHeight="1">
      <c r="A28" s="491" t="s">
        <v>70</v>
      </c>
      <c r="B28" s="493">
        <v>2</v>
      </c>
      <c r="C28" s="1154">
        <v>55000000</v>
      </c>
      <c r="D28" s="1156">
        <v>28</v>
      </c>
    </row>
    <row r="29" spans="1:4" ht="15" customHeight="1">
      <c r="A29" s="491" t="s">
        <v>988</v>
      </c>
      <c r="B29" s="493">
        <v>2</v>
      </c>
      <c r="C29" s="1154">
        <v>132106300</v>
      </c>
      <c r="D29" s="1156">
        <v>56</v>
      </c>
    </row>
    <row r="30" spans="1:4" ht="15" customHeight="1">
      <c r="A30" s="491" t="s">
        <v>971</v>
      </c>
      <c r="B30" s="492">
        <v>2</v>
      </c>
      <c r="C30" s="1154">
        <v>15100000</v>
      </c>
      <c r="D30" s="1156">
        <v>15</v>
      </c>
    </row>
    <row r="31" spans="1:4" ht="15" customHeight="1">
      <c r="A31" s="491" t="s">
        <v>7</v>
      </c>
      <c r="B31" s="493">
        <v>1</v>
      </c>
      <c r="C31" s="1154">
        <v>7800000</v>
      </c>
      <c r="D31" s="1156">
        <v>2</v>
      </c>
    </row>
    <row r="32" spans="1:4" ht="15" customHeight="1">
      <c r="A32" s="491" t="s">
        <v>1193</v>
      </c>
      <c r="B32" s="492">
        <v>1</v>
      </c>
      <c r="C32" s="1154">
        <v>61000000</v>
      </c>
      <c r="D32" s="1156">
        <v>16</v>
      </c>
    </row>
    <row r="33" spans="1:252" ht="15" customHeight="1">
      <c r="A33" s="491" t="s">
        <v>924</v>
      </c>
      <c r="B33" s="493">
        <v>1</v>
      </c>
      <c r="C33" s="1154">
        <v>3200000</v>
      </c>
      <c r="D33" s="1156">
        <v>8</v>
      </c>
    </row>
    <row r="34" spans="1:252" ht="15" customHeight="1">
      <c r="A34" s="491" t="s">
        <v>61</v>
      </c>
      <c r="B34" s="492">
        <v>1</v>
      </c>
      <c r="C34" s="1154">
        <v>20000000</v>
      </c>
      <c r="D34" s="1156">
        <v>17</v>
      </c>
    </row>
    <row r="35" spans="1:252" ht="15" customHeight="1">
      <c r="A35" s="491" t="s">
        <v>940</v>
      </c>
      <c r="B35" s="492">
        <v>1</v>
      </c>
      <c r="C35" s="1154">
        <v>0</v>
      </c>
      <c r="D35" s="1156">
        <v>14</v>
      </c>
    </row>
    <row r="36" spans="1:252" ht="15" customHeight="1">
      <c r="A36" s="491" t="s">
        <v>911</v>
      </c>
      <c r="B36" s="492">
        <v>1</v>
      </c>
      <c r="C36" s="1154">
        <v>550000</v>
      </c>
      <c r="D36" s="1156">
        <v>5</v>
      </c>
    </row>
    <row r="37" spans="1:252" ht="15" customHeight="1">
      <c r="A37" s="491" t="s">
        <v>0</v>
      </c>
      <c r="B37" s="492">
        <v>1</v>
      </c>
      <c r="C37" s="1154">
        <v>900000</v>
      </c>
      <c r="D37" s="1156">
        <v>40</v>
      </c>
    </row>
    <row r="38" spans="1:252" ht="15" customHeight="1">
      <c r="A38" s="495" t="s">
        <v>907</v>
      </c>
      <c r="B38" s="493">
        <v>1</v>
      </c>
      <c r="C38" s="1154">
        <v>9000000</v>
      </c>
      <c r="D38" s="1156">
        <v>7</v>
      </c>
    </row>
    <row r="39" spans="1:252" s="478" customFormat="1" ht="15" customHeight="1">
      <c r="A39" s="1150" t="s">
        <v>421</v>
      </c>
      <c r="B39" s="497">
        <f>SUM(B3:B38)</f>
        <v>262</v>
      </c>
      <c r="C39" s="1155">
        <f>SUM(C3:C38)</f>
        <v>4125018323</v>
      </c>
      <c r="D39" s="1157">
        <f>SUM(D3:D38)</f>
        <v>13256</v>
      </c>
    </row>
    <row r="40" spans="1:252" s="489" customFormat="1" ht="16.5" customHeight="1">
      <c r="A40" s="498" t="s">
        <v>223</v>
      </c>
      <c r="B40" s="499"/>
      <c r="C40" s="500"/>
      <c r="D40" s="500"/>
    </row>
    <row r="41" spans="1:252" s="618" customFormat="1" ht="16.5" customHeight="1">
      <c r="A41" s="498" t="s">
        <v>1332</v>
      </c>
      <c r="B41" s="616"/>
      <c r="C41" s="617"/>
      <c r="D41" s="617"/>
    </row>
    <row r="42" spans="1:252" s="618" customFormat="1" ht="16.5" customHeight="1">
      <c r="A42" s="498" t="s">
        <v>1932</v>
      </c>
      <c r="B42" s="664"/>
      <c r="C42" s="664"/>
      <c r="D42" s="664"/>
      <c r="E42" s="664"/>
      <c r="F42" s="664"/>
      <c r="G42" s="664"/>
      <c r="H42" s="664"/>
      <c r="I42" s="664"/>
      <c r="J42" s="664"/>
      <c r="K42" s="664"/>
      <c r="L42" s="664"/>
      <c r="M42" s="664"/>
      <c r="N42" s="664"/>
      <c r="O42" s="664"/>
      <c r="P42" s="664"/>
      <c r="Q42" s="664"/>
      <c r="R42" s="664"/>
      <c r="S42" s="664"/>
      <c r="T42" s="664"/>
      <c r="U42" s="664"/>
      <c r="V42" s="664"/>
      <c r="W42" s="664"/>
      <c r="X42" s="664"/>
      <c r="Y42" s="664"/>
      <c r="Z42" s="664"/>
      <c r="AA42" s="664"/>
      <c r="AB42" s="664"/>
      <c r="AC42" s="664"/>
      <c r="AD42" s="664"/>
      <c r="AE42" s="664"/>
      <c r="AF42" s="664"/>
      <c r="AG42" s="664"/>
      <c r="AH42" s="664"/>
      <c r="AI42" s="664"/>
      <c r="AJ42" s="664"/>
      <c r="AK42" s="664"/>
      <c r="AL42" s="664"/>
      <c r="AM42" s="664"/>
      <c r="AN42" s="664"/>
      <c r="AO42" s="664"/>
      <c r="AP42" s="664"/>
      <c r="AQ42" s="664"/>
      <c r="AR42" s="664"/>
      <c r="AS42" s="664"/>
      <c r="AT42" s="664"/>
      <c r="AU42" s="664"/>
      <c r="AV42" s="664"/>
      <c r="AW42" s="664"/>
      <c r="AX42" s="664"/>
      <c r="AY42" s="664"/>
      <c r="AZ42" s="664"/>
      <c r="BA42" s="664"/>
      <c r="BB42" s="664"/>
      <c r="BC42" s="664"/>
      <c r="BD42" s="664"/>
      <c r="BE42" s="664"/>
      <c r="BF42" s="664"/>
      <c r="BG42" s="664"/>
      <c r="BH42" s="664"/>
      <c r="BI42" s="664"/>
      <c r="BJ42" s="664"/>
      <c r="BK42" s="664"/>
      <c r="BL42" s="664"/>
      <c r="BM42" s="664"/>
      <c r="BN42" s="664"/>
      <c r="BO42" s="664"/>
      <c r="BP42" s="664"/>
      <c r="BQ42" s="664"/>
      <c r="BR42" s="664"/>
      <c r="BS42" s="664"/>
      <c r="BT42" s="664"/>
      <c r="BU42" s="664"/>
      <c r="BV42" s="664"/>
      <c r="BW42" s="664"/>
      <c r="BX42" s="664"/>
      <c r="BY42" s="664"/>
      <c r="BZ42" s="664"/>
      <c r="CA42" s="664"/>
      <c r="CB42" s="664"/>
      <c r="CC42" s="664"/>
      <c r="CD42" s="664"/>
      <c r="CE42" s="664"/>
      <c r="CF42" s="664"/>
      <c r="CG42" s="664"/>
      <c r="CH42" s="664"/>
      <c r="CI42" s="664"/>
      <c r="CJ42" s="664"/>
      <c r="CK42" s="664"/>
      <c r="CL42" s="664"/>
      <c r="CM42" s="664"/>
      <c r="CN42" s="664"/>
      <c r="CO42" s="664"/>
      <c r="CP42" s="664"/>
      <c r="CQ42" s="664"/>
      <c r="CR42" s="664"/>
      <c r="CS42" s="664"/>
      <c r="CT42" s="664"/>
      <c r="CU42" s="664"/>
      <c r="CV42" s="664"/>
      <c r="CW42" s="664"/>
      <c r="CX42" s="664"/>
      <c r="CY42" s="664"/>
      <c r="CZ42" s="664"/>
      <c r="DA42" s="664"/>
      <c r="DB42" s="664"/>
      <c r="DC42" s="664"/>
      <c r="DD42" s="664"/>
      <c r="DE42" s="664"/>
      <c r="DF42" s="664"/>
      <c r="DG42" s="664"/>
      <c r="DH42" s="664"/>
      <c r="DI42" s="664"/>
      <c r="DJ42" s="664"/>
      <c r="DK42" s="664"/>
      <c r="DL42" s="664"/>
      <c r="DM42" s="664"/>
      <c r="DN42" s="664"/>
      <c r="DO42" s="664"/>
      <c r="DP42" s="664"/>
      <c r="DQ42" s="664"/>
      <c r="DR42" s="664"/>
      <c r="DS42" s="664"/>
      <c r="DT42" s="664"/>
      <c r="DU42" s="664"/>
      <c r="DV42" s="664"/>
      <c r="DW42" s="664"/>
      <c r="DX42" s="664"/>
      <c r="DY42" s="664"/>
      <c r="DZ42" s="664"/>
      <c r="EA42" s="664"/>
      <c r="EB42" s="664"/>
      <c r="EC42" s="664"/>
      <c r="ED42" s="664"/>
      <c r="EE42" s="664"/>
      <c r="EF42" s="664"/>
      <c r="EG42" s="664"/>
      <c r="EH42" s="664"/>
      <c r="EI42" s="664"/>
      <c r="EJ42" s="664"/>
      <c r="EK42" s="664"/>
      <c r="EL42" s="664"/>
      <c r="EM42" s="664"/>
      <c r="EN42" s="664"/>
      <c r="EO42" s="664"/>
      <c r="EP42" s="664"/>
      <c r="EQ42" s="664"/>
      <c r="ER42" s="664"/>
      <c r="ES42" s="664"/>
      <c r="ET42" s="664"/>
      <c r="EU42" s="664"/>
      <c r="EV42" s="664"/>
      <c r="EW42" s="664"/>
      <c r="EX42" s="664"/>
      <c r="EY42" s="664"/>
      <c r="EZ42" s="664"/>
      <c r="FA42" s="664"/>
      <c r="FB42" s="664"/>
      <c r="FC42" s="664"/>
      <c r="FD42" s="664"/>
      <c r="FE42" s="664"/>
      <c r="FF42" s="664"/>
      <c r="FG42" s="664"/>
      <c r="FH42" s="664"/>
      <c r="FI42" s="664"/>
      <c r="FJ42" s="664"/>
      <c r="FK42" s="664"/>
      <c r="FL42" s="664"/>
      <c r="FM42" s="664"/>
      <c r="FN42" s="664"/>
      <c r="FO42" s="664"/>
      <c r="FP42" s="664"/>
      <c r="FQ42" s="664"/>
      <c r="FR42" s="664"/>
      <c r="FS42" s="664"/>
      <c r="FT42" s="664"/>
      <c r="FU42" s="664"/>
      <c r="FV42" s="664"/>
      <c r="FW42" s="664"/>
      <c r="FX42" s="664"/>
      <c r="FY42" s="664"/>
      <c r="FZ42" s="664"/>
      <c r="GA42" s="664"/>
      <c r="GB42" s="664"/>
      <c r="GC42" s="664"/>
      <c r="GD42" s="664"/>
      <c r="GE42" s="664"/>
      <c r="GF42" s="664"/>
      <c r="GG42" s="664"/>
      <c r="GH42" s="664"/>
      <c r="GI42" s="664"/>
      <c r="GJ42" s="664"/>
      <c r="GK42" s="664"/>
      <c r="GL42" s="664"/>
      <c r="GM42" s="664"/>
      <c r="GN42" s="664"/>
      <c r="GO42" s="664"/>
      <c r="GP42" s="664"/>
      <c r="GQ42" s="664"/>
      <c r="GR42" s="664"/>
      <c r="GS42" s="664"/>
      <c r="GT42" s="664"/>
      <c r="GU42" s="664"/>
      <c r="GV42" s="664"/>
      <c r="GW42" s="664"/>
      <c r="GX42" s="664"/>
      <c r="GY42" s="664"/>
      <c r="GZ42" s="664"/>
      <c r="HA42" s="664"/>
      <c r="HB42" s="664"/>
      <c r="HC42" s="664"/>
      <c r="HD42" s="664"/>
      <c r="HE42" s="664"/>
      <c r="HF42" s="664"/>
      <c r="HG42" s="664"/>
      <c r="HH42" s="664"/>
      <c r="HI42" s="664"/>
      <c r="HJ42" s="664"/>
      <c r="HK42" s="664"/>
      <c r="HL42" s="664"/>
      <c r="HM42" s="664"/>
      <c r="HN42" s="664"/>
      <c r="HO42" s="664"/>
      <c r="HP42" s="664"/>
      <c r="HQ42" s="664"/>
      <c r="HR42" s="664"/>
      <c r="HS42" s="664"/>
      <c r="HT42" s="664"/>
      <c r="HU42" s="664"/>
      <c r="HV42" s="664"/>
      <c r="HW42" s="664"/>
      <c r="HX42" s="664"/>
      <c r="HY42" s="664"/>
      <c r="HZ42" s="664"/>
      <c r="IA42" s="664"/>
      <c r="IB42" s="664"/>
      <c r="IC42" s="664"/>
      <c r="ID42" s="664"/>
      <c r="IE42" s="664"/>
      <c r="IF42" s="664"/>
      <c r="IG42" s="664"/>
      <c r="IH42" s="664"/>
      <c r="II42" s="664"/>
      <c r="IJ42" s="664"/>
      <c r="IK42" s="664"/>
      <c r="IL42" s="664"/>
      <c r="IM42" s="664"/>
      <c r="IN42" s="664"/>
      <c r="IO42" s="664"/>
      <c r="IP42" s="664"/>
      <c r="IQ42" s="664"/>
      <c r="IR42" s="664"/>
    </row>
    <row r="43" spans="1:252" s="619" customFormat="1">
      <c r="A43" s="498" t="s">
        <v>1933</v>
      </c>
    </row>
  </sheetData>
  <phoneticPr fontId="129" type="noConversion"/>
  <printOptions horizontalCentered="1"/>
  <pageMargins left="0.42" right="0.49" top="0.68" bottom="0.55000000000000004" header="0.5" footer="0.5"/>
  <pageSetup paperSize="9" scale="92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30">
    <tabColor rgb="FFC00000"/>
  </sheetPr>
  <dimension ref="A1:D54"/>
  <sheetViews>
    <sheetView view="pageBreakPreview" topLeftCell="A19" zoomScale="80" zoomScaleNormal="120" zoomScaleSheetLayoutView="80" workbookViewId="0">
      <selection activeCell="L6" sqref="L6"/>
    </sheetView>
  </sheetViews>
  <sheetFormatPr defaultRowHeight="21"/>
  <cols>
    <col min="1" max="1" width="22.7109375" style="490" customWidth="1"/>
    <col min="2" max="2" width="24.42578125" style="490" customWidth="1"/>
    <col min="3" max="3" width="23.140625" style="490" customWidth="1"/>
    <col min="4" max="4" width="20.85546875" style="490" customWidth="1"/>
    <col min="5" max="16384" width="9.140625" style="490"/>
  </cols>
  <sheetData>
    <row r="1" spans="1:4">
      <c r="A1" s="496" t="s">
        <v>2186</v>
      </c>
      <c r="B1" s="496"/>
      <c r="C1" s="496"/>
      <c r="D1" s="496"/>
    </row>
    <row r="2" spans="1:4" s="487" customFormat="1" ht="23.25" customHeight="1">
      <c r="A2" s="1149" t="s">
        <v>281</v>
      </c>
      <c r="B2" s="1150" t="s">
        <v>220</v>
      </c>
      <c r="C2" s="1151" t="s">
        <v>221</v>
      </c>
      <c r="D2" s="1152" t="s">
        <v>222</v>
      </c>
    </row>
    <row r="3" spans="1:4" ht="15" customHeight="1">
      <c r="A3" s="501" t="s">
        <v>1239</v>
      </c>
      <c r="B3" s="502">
        <v>1574</v>
      </c>
      <c r="C3" s="1153">
        <v>23144340000</v>
      </c>
      <c r="D3" s="1158">
        <v>65756</v>
      </c>
    </row>
    <row r="4" spans="1:4" ht="15" customHeight="1">
      <c r="A4" s="503" t="s">
        <v>1255</v>
      </c>
      <c r="B4" s="504">
        <v>1301</v>
      </c>
      <c r="C4" s="1154">
        <v>11709053000</v>
      </c>
      <c r="D4" s="1159">
        <v>36215</v>
      </c>
    </row>
    <row r="5" spans="1:4" ht="15" customHeight="1">
      <c r="A5" s="503" t="s">
        <v>1182</v>
      </c>
      <c r="B5" s="504">
        <v>1166</v>
      </c>
      <c r="C5" s="1154">
        <v>5565147200</v>
      </c>
      <c r="D5" s="1159">
        <v>21619</v>
      </c>
    </row>
    <row r="6" spans="1:4" ht="15" customHeight="1">
      <c r="A6" s="503" t="s">
        <v>1264</v>
      </c>
      <c r="B6" s="504">
        <v>752</v>
      </c>
      <c r="C6" s="1154">
        <v>8563160000</v>
      </c>
      <c r="D6" s="1159">
        <v>21822</v>
      </c>
    </row>
    <row r="7" spans="1:4" ht="15" customHeight="1">
      <c r="A7" s="503" t="s">
        <v>940</v>
      </c>
      <c r="B7" s="504">
        <v>644</v>
      </c>
      <c r="C7" s="1154">
        <v>6163438600</v>
      </c>
      <c r="D7" s="1159">
        <v>20433</v>
      </c>
    </row>
    <row r="8" spans="1:4" ht="15" customHeight="1">
      <c r="A8" s="503" t="s">
        <v>1212</v>
      </c>
      <c r="B8" s="504">
        <v>608</v>
      </c>
      <c r="C8" s="1154">
        <v>8091118600</v>
      </c>
      <c r="D8" s="1159">
        <v>20902</v>
      </c>
    </row>
    <row r="9" spans="1:4" ht="15" customHeight="1">
      <c r="A9" s="503" t="s">
        <v>962</v>
      </c>
      <c r="B9" s="504">
        <v>581</v>
      </c>
      <c r="C9" s="1154">
        <v>3438805800</v>
      </c>
      <c r="D9" s="1159">
        <v>17578</v>
      </c>
    </row>
    <row r="10" spans="1:4" ht="15" customHeight="1">
      <c r="A10" s="503" t="s">
        <v>1278</v>
      </c>
      <c r="B10" s="504">
        <v>574</v>
      </c>
      <c r="C10" s="1154">
        <v>3910288300</v>
      </c>
      <c r="D10" s="1159">
        <v>14345</v>
      </c>
    </row>
    <row r="11" spans="1:4" ht="15" customHeight="1">
      <c r="A11" s="505" t="s">
        <v>1225</v>
      </c>
      <c r="B11" s="504">
        <v>573</v>
      </c>
      <c r="C11" s="1154">
        <v>2852863400</v>
      </c>
      <c r="D11" s="1159">
        <v>16809</v>
      </c>
    </row>
    <row r="12" spans="1:4" ht="15" customHeight="1">
      <c r="A12" s="505" t="s">
        <v>953</v>
      </c>
      <c r="B12" s="504">
        <v>508</v>
      </c>
      <c r="C12" s="1154">
        <v>1859841700</v>
      </c>
      <c r="D12" s="1159">
        <v>9025</v>
      </c>
    </row>
    <row r="13" spans="1:4" ht="15" customHeight="1">
      <c r="A13" s="503" t="s">
        <v>1113</v>
      </c>
      <c r="B13" s="504">
        <v>498</v>
      </c>
      <c r="C13" s="1154">
        <v>1757964800</v>
      </c>
      <c r="D13" s="1159">
        <v>8353</v>
      </c>
    </row>
    <row r="14" spans="1:4" ht="15" customHeight="1">
      <c r="A14" s="503" t="s">
        <v>43</v>
      </c>
      <c r="B14" s="504">
        <v>468</v>
      </c>
      <c r="C14" s="1154">
        <v>7921292300</v>
      </c>
      <c r="D14" s="1159">
        <v>17786</v>
      </c>
    </row>
    <row r="15" spans="1:4" ht="15" customHeight="1">
      <c r="A15" s="503" t="s">
        <v>1271</v>
      </c>
      <c r="B15" s="504">
        <v>464</v>
      </c>
      <c r="C15" s="1154">
        <v>11260385000</v>
      </c>
      <c r="D15" s="1159">
        <v>22116</v>
      </c>
    </row>
    <row r="16" spans="1:4" ht="15" customHeight="1">
      <c r="A16" s="503" t="s">
        <v>84</v>
      </c>
      <c r="B16" s="504">
        <v>449</v>
      </c>
      <c r="C16" s="1154">
        <v>46681635000</v>
      </c>
      <c r="D16" s="1159">
        <v>40029</v>
      </c>
    </row>
    <row r="17" spans="1:4" ht="15" customHeight="1">
      <c r="A17" s="503" t="s">
        <v>1132</v>
      </c>
      <c r="B17" s="504">
        <v>426</v>
      </c>
      <c r="C17" s="1154">
        <v>1751054900</v>
      </c>
      <c r="D17" s="1159">
        <v>10201</v>
      </c>
    </row>
    <row r="18" spans="1:4" ht="15" customHeight="1">
      <c r="A18" s="503" t="s">
        <v>957</v>
      </c>
      <c r="B18" s="504">
        <v>419</v>
      </c>
      <c r="C18" s="1154">
        <v>19068240000</v>
      </c>
      <c r="D18" s="1159">
        <v>10300</v>
      </c>
    </row>
    <row r="19" spans="1:4" ht="15" customHeight="1">
      <c r="A19" s="503" t="s">
        <v>971</v>
      </c>
      <c r="B19" s="504">
        <v>383</v>
      </c>
      <c r="C19" s="1154">
        <v>4350699100</v>
      </c>
      <c r="D19" s="1159">
        <v>9488</v>
      </c>
    </row>
    <row r="20" spans="1:4" ht="15" customHeight="1">
      <c r="A20" s="503" t="s">
        <v>7</v>
      </c>
      <c r="B20" s="502">
        <v>361</v>
      </c>
      <c r="C20" s="1154">
        <v>2150907800</v>
      </c>
      <c r="D20" s="1159">
        <v>5141</v>
      </c>
    </row>
    <row r="21" spans="1:4" ht="15" customHeight="1">
      <c r="A21" s="503" t="s">
        <v>1205</v>
      </c>
      <c r="B21" s="504">
        <v>360</v>
      </c>
      <c r="C21" s="1154">
        <v>1058878800</v>
      </c>
      <c r="D21" s="1159">
        <v>6194</v>
      </c>
    </row>
    <row r="22" spans="1:4" ht="15" customHeight="1">
      <c r="A22" s="503" t="s">
        <v>980</v>
      </c>
      <c r="B22" s="504">
        <v>345</v>
      </c>
      <c r="C22" s="1154">
        <v>8417303800</v>
      </c>
      <c r="D22" s="1159">
        <v>14669</v>
      </c>
    </row>
    <row r="23" spans="1:4" ht="15" customHeight="1">
      <c r="A23" s="503" t="s">
        <v>1193</v>
      </c>
      <c r="B23" s="504">
        <v>294</v>
      </c>
      <c r="C23" s="1154">
        <v>2326669100</v>
      </c>
      <c r="D23" s="1159">
        <v>5076</v>
      </c>
    </row>
    <row r="24" spans="1:4" ht="15" customHeight="1">
      <c r="A24" s="503" t="s">
        <v>1010</v>
      </c>
      <c r="B24" s="504">
        <v>289</v>
      </c>
      <c r="C24" s="1154">
        <v>11976094000</v>
      </c>
      <c r="D24" s="1159">
        <v>7461</v>
      </c>
    </row>
    <row r="25" spans="1:4" ht="15" customHeight="1">
      <c r="A25" s="503" t="s">
        <v>924</v>
      </c>
      <c r="B25" s="502">
        <v>276</v>
      </c>
      <c r="C25" s="1154">
        <v>2913316200</v>
      </c>
      <c r="D25" s="1159">
        <v>8011</v>
      </c>
    </row>
    <row r="26" spans="1:4" ht="15" customHeight="1">
      <c r="A26" s="503" t="s">
        <v>948</v>
      </c>
      <c r="B26" s="502">
        <v>275</v>
      </c>
      <c r="C26" s="1154">
        <v>23694802000</v>
      </c>
      <c r="D26" s="1159">
        <v>11415</v>
      </c>
    </row>
    <row r="27" spans="1:4" ht="15" customHeight="1">
      <c r="A27" s="503" t="s">
        <v>70</v>
      </c>
      <c r="B27" s="502">
        <v>252</v>
      </c>
      <c r="C27" s="1154">
        <v>8380442300</v>
      </c>
      <c r="D27" s="1159">
        <v>15062</v>
      </c>
    </row>
    <row r="28" spans="1:4" ht="15" customHeight="1">
      <c r="A28" s="503" t="s">
        <v>31</v>
      </c>
      <c r="B28" s="504">
        <v>250</v>
      </c>
      <c r="C28" s="1154">
        <v>2770119300</v>
      </c>
      <c r="D28" s="1159">
        <v>10527</v>
      </c>
    </row>
    <row r="29" spans="1:4" ht="15" customHeight="1">
      <c r="A29" s="503" t="s">
        <v>920</v>
      </c>
      <c r="B29" s="504">
        <v>250</v>
      </c>
      <c r="C29" s="1154">
        <v>3850732300</v>
      </c>
      <c r="D29" s="1159">
        <v>9108</v>
      </c>
    </row>
    <row r="30" spans="1:4" ht="15" customHeight="1">
      <c r="A30" s="503" t="s">
        <v>883</v>
      </c>
      <c r="B30" s="502">
        <v>249</v>
      </c>
      <c r="C30" s="1154">
        <v>386601250</v>
      </c>
      <c r="D30" s="1159">
        <v>2392</v>
      </c>
    </row>
    <row r="31" spans="1:4" ht="15" customHeight="1">
      <c r="A31" s="505" t="s">
        <v>907</v>
      </c>
      <c r="B31" s="502">
        <v>232</v>
      </c>
      <c r="C31" s="1154">
        <v>12937325000</v>
      </c>
      <c r="D31" s="1159">
        <v>6668</v>
      </c>
    </row>
    <row r="32" spans="1:4" ht="15" customHeight="1">
      <c r="A32" s="503" t="s">
        <v>1140</v>
      </c>
      <c r="B32" s="504">
        <v>225</v>
      </c>
      <c r="C32" s="1154">
        <v>1185959900</v>
      </c>
      <c r="D32" s="1159">
        <v>3338</v>
      </c>
    </row>
    <row r="33" spans="1:4" ht="15" customHeight="1">
      <c r="A33" s="503" t="s">
        <v>997</v>
      </c>
      <c r="B33" s="502">
        <v>218</v>
      </c>
      <c r="C33" s="1154">
        <v>4106983000</v>
      </c>
      <c r="D33" s="1159">
        <v>5380</v>
      </c>
    </row>
    <row r="34" spans="1:4" ht="15" customHeight="1">
      <c r="A34" s="503" t="s">
        <v>931</v>
      </c>
      <c r="B34" s="502">
        <v>217</v>
      </c>
      <c r="C34" s="1154">
        <v>615242420</v>
      </c>
      <c r="D34" s="1159">
        <v>2104</v>
      </c>
    </row>
    <row r="35" spans="1:4" ht="15" customHeight="1">
      <c r="A35" s="503" t="s">
        <v>61</v>
      </c>
      <c r="B35" s="504">
        <v>215</v>
      </c>
      <c r="C35" s="1154">
        <v>4027125500</v>
      </c>
      <c r="D35" s="1159">
        <v>5414</v>
      </c>
    </row>
    <row r="36" spans="1:4" ht="15" customHeight="1">
      <c r="A36" s="503" t="s">
        <v>0</v>
      </c>
      <c r="B36" s="504">
        <v>192</v>
      </c>
      <c r="C36" s="1154">
        <v>2405246600</v>
      </c>
      <c r="D36" s="1159">
        <v>2446</v>
      </c>
    </row>
    <row r="37" spans="1:4" ht="15" customHeight="1">
      <c r="A37" s="503" t="s">
        <v>112</v>
      </c>
      <c r="B37" s="504">
        <v>188</v>
      </c>
      <c r="C37" s="1154">
        <v>8187615000</v>
      </c>
      <c r="D37" s="1159">
        <v>8934</v>
      </c>
    </row>
    <row r="38" spans="1:4" ht="15" customHeight="1">
      <c r="A38" s="505" t="s">
        <v>870</v>
      </c>
      <c r="B38" s="504">
        <v>166</v>
      </c>
      <c r="C38" s="1154">
        <v>394638790</v>
      </c>
      <c r="D38" s="1159">
        <v>2425</v>
      </c>
    </row>
    <row r="39" spans="1:4" ht="15" customHeight="1">
      <c r="A39" s="503" t="s">
        <v>916</v>
      </c>
      <c r="B39" s="504">
        <v>154</v>
      </c>
      <c r="C39" s="1154">
        <v>1440820000</v>
      </c>
      <c r="D39" s="1159">
        <v>2434</v>
      </c>
    </row>
    <row r="40" spans="1:4" ht="15" customHeight="1">
      <c r="A40" s="503" t="s">
        <v>150</v>
      </c>
      <c r="B40" s="504">
        <v>143</v>
      </c>
      <c r="C40" s="1154">
        <v>5925170100</v>
      </c>
      <c r="D40" s="1159">
        <v>9914</v>
      </c>
    </row>
    <row r="41" spans="1:4" ht="15" customHeight="1">
      <c r="A41" s="503" t="s">
        <v>911</v>
      </c>
      <c r="B41" s="502">
        <v>129</v>
      </c>
      <c r="C41" s="1154">
        <v>1395055400</v>
      </c>
      <c r="D41" s="1159">
        <v>3600</v>
      </c>
    </row>
    <row r="42" spans="1:4" ht="15" customHeight="1">
      <c r="A42" s="503" t="s">
        <v>988</v>
      </c>
      <c r="B42" s="502">
        <v>125</v>
      </c>
      <c r="C42" s="1154">
        <v>4056380800</v>
      </c>
      <c r="D42" s="1159">
        <v>3964</v>
      </c>
    </row>
    <row r="43" spans="1:4" ht="15" customHeight="1">
      <c r="A43" s="503" t="s">
        <v>15</v>
      </c>
      <c r="B43" s="504">
        <v>114</v>
      </c>
      <c r="C43" s="1154">
        <v>1570649600</v>
      </c>
      <c r="D43" s="1159">
        <v>2620</v>
      </c>
    </row>
    <row r="44" spans="1:4" ht="15" customHeight="1">
      <c r="A44" s="503" t="s">
        <v>24</v>
      </c>
      <c r="B44" s="504">
        <v>105</v>
      </c>
      <c r="C44" s="1154">
        <v>6445992100</v>
      </c>
      <c r="D44" s="1159">
        <v>8400</v>
      </c>
    </row>
    <row r="45" spans="1:4" ht="15" customHeight="1">
      <c r="A45" s="506" t="s">
        <v>905</v>
      </c>
      <c r="B45" s="504">
        <v>101</v>
      </c>
      <c r="C45" s="1154">
        <v>500585240</v>
      </c>
      <c r="D45" s="1159">
        <v>2277</v>
      </c>
    </row>
    <row r="46" spans="1:4" s="487" customFormat="1" ht="15" customHeight="1">
      <c r="A46" s="506" t="s">
        <v>152</v>
      </c>
      <c r="B46" s="504">
        <v>97</v>
      </c>
      <c r="C46" s="1154">
        <v>1497270500</v>
      </c>
      <c r="D46" s="1159">
        <v>4906</v>
      </c>
    </row>
    <row r="47" spans="1:4" s="496" customFormat="1" ht="15" customHeight="1">
      <c r="A47" s="503" t="s">
        <v>1157</v>
      </c>
      <c r="B47" s="504">
        <v>87</v>
      </c>
      <c r="C47" s="1154">
        <v>1674012900</v>
      </c>
      <c r="D47" s="1159">
        <v>2384</v>
      </c>
    </row>
    <row r="48" spans="1:4" s="489" customFormat="1" ht="15" customHeight="1">
      <c r="A48" s="503" t="s">
        <v>894</v>
      </c>
      <c r="B48" s="502">
        <v>86</v>
      </c>
      <c r="C48" s="1154">
        <v>1480249500</v>
      </c>
      <c r="D48" s="1159">
        <v>2930</v>
      </c>
    </row>
    <row r="49" spans="1:4" ht="15" customHeight="1">
      <c r="A49" s="505" t="s">
        <v>889</v>
      </c>
      <c r="B49" s="504">
        <v>83</v>
      </c>
      <c r="C49" s="1154">
        <v>513320700</v>
      </c>
      <c r="D49" s="1159">
        <v>706</v>
      </c>
    </row>
    <row r="50" spans="1:4" s="487" customFormat="1" ht="15" customHeight="1">
      <c r="A50" s="503" t="s">
        <v>1003</v>
      </c>
      <c r="B50" s="504">
        <v>79</v>
      </c>
      <c r="C50" s="1154">
        <v>7705933100</v>
      </c>
      <c r="D50" s="1159">
        <v>8861</v>
      </c>
    </row>
    <row r="51" spans="1:4" s="496" customFormat="1" ht="15" customHeight="1">
      <c r="A51" s="503" t="s">
        <v>106</v>
      </c>
      <c r="B51" s="502">
        <v>72</v>
      </c>
      <c r="C51" s="1154">
        <v>961697180</v>
      </c>
      <c r="D51" s="1159">
        <v>1852</v>
      </c>
    </row>
    <row r="52" spans="1:4" s="489" customFormat="1" ht="15" customHeight="1">
      <c r="A52" s="503" t="s">
        <v>1174</v>
      </c>
      <c r="B52" s="504">
        <v>53</v>
      </c>
      <c r="C52" s="1154">
        <v>656938260</v>
      </c>
      <c r="D52" s="1159">
        <v>1263</v>
      </c>
    </row>
    <row r="53" spans="1:4" s="478" customFormat="1" ht="15" customHeight="1">
      <c r="A53" s="1150" t="s">
        <v>421</v>
      </c>
      <c r="B53" s="507">
        <f>SUM(B3:B52)</f>
        <v>17670</v>
      </c>
      <c r="C53" s="1155">
        <f>SUM(C3:C52)</f>
        <v>305699406140</v>
      </c>
      <c r="D53" s="1160">
        <f>SUM(D3:D52)</f>
        <v>550653</v>
      </c>
    </row>
    <row r="54" spans="1:4" s="489" customFormat="1" ht="16.5" customHeight="1">
      <c r="A54" s="498" t="s">
        <v>223</v>
      </c>
      <c r="B54" s="499"/>
      <c r="C54" s="500"/>
      <c r="D54" s="500"/>
    </row>
  </sheetData>
  <phoneticPr fontId="129" type="noConversion"/>
  <printOptions horizontalCentered="1" verticalCentered="1"/>
  <pageMargins left="0.44" right="0.5" top="0.56999999999999995" bottom="0.38" header="0.5" footer="0.28000000000000003"/>
  <pageSetup paperSize="9" scale="92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C00000"/>
  </sheetPr>
  <dimension ref="A1:E32"/>
  <sheetViews>
    <sheetView showGridLines="0" workbookViewId="0">
      <selection activeCell="C17" sqref="C17"/>
    </sheetView>
  </sheetViews>
  <sheetFormatPr defaultRowHeight="15.75"/>
  <cols>
    <col min="1" max="1" width="8.7109375" style="483" customWidth="1"/>
    <col min="2" max="2" width="21.5703125" style="483" customWidth="1"/>
    <col min="3" max="3" width="76.5703125" style="483" customWidth="1"/>
    <col min="4" max="4" width="18.42578125" style="520" customWidth="1"/>
    <col min="5" max="16384" width="9.140625" style="483"/>
  </cols>
  <sheetData>
    <row r="1" spans="1:5" s="486" customFormat="1" ht="24" customHeight="1">
      <c r="A1" s="1161" t="s">
        <v>1315</v>
      </c>
      <c r="B1" s="1161"/>
      <c r="C1" s="1161"/>
      <c r="D1" s="1161"/>
    </row>
    <row r="2" spans="1:5" s="509" customFormat="1" ht="21.75" customHeight="1">
      <c r="A2" s="508" t="s">
        <v>417</v>
      </c>
      <c r="B2" s="1162" t="s">
        <v>2187</v>
      </c>
      <c r="C2" s="1163" t="s">
        <v>1685</v>
      </c>
      <c r="D2" s="1162" t="s">
        <v>224</v>
      </c>
      <c r="E2" s="1167"/>
    </row>
    <row r="3" spans="1:5" ht="18.75" customHeight="1">
      <c r="A3" s="510">
        <v>1</v>
      </c>
      <c r="B3" s="511" t="s">
        <v>225</v>
      </c>
      <c r="C3" s="1164" t="s">
        <v>2188</v>
      </c>
      <c r="D3" s="665" t="s">
        <v>1930</v>
      </c>
      <c r="E3" s="514"/>
    </row>
    <row r="4" spans="1:5" ht="18.75" customHeight="1">
      <c r="A4" s="512">
        <v>2</v>
      </c>
      <c r="B4" s="513" t="s">
        <v>226</v>
      </c>
      <c r="C4" s="1165" t="s">
        <v>2189</v>
      </c>
      <c r="D4" s="667">
        <v>15713</v>
      </c>
      <c r="E4" s="514"/>
    </row>
    <row r="5" spans="1:5" ht="18.75" customHeight="1">
      <c r="A5" s="512">
        <v>3</v>
      </c>
      <c r="B5" s="513" t="s">
        <v>227</v>
      </c>
      <c r="C5" s="1165" t="s">
        <v>228</v>
      </c>
      <c r="D5" s="666" t="s">
        <v>1333</v>
      </c>
      <c r="E5" s="514"/>
    </row>
    <row r="6" spans="1:5" ht="18.75" customHeight="1">
      <c r="A6" s="512">
        <v>4</v>
      </c>
      <c r="B6" s="513" t="s">
        <v>229</v>
      </c>
      <c r="C6" s="1165" t="s">
        <v>230</v>
      </c>
      <c r="D6" s="666" t="s">
        <v>1334</v>
      </c>
      <c r="E6" s="514"/>
    </row>
    <row r="7" spans="1:5" ht="18.75" customHeight="1">
      <c r="A7" s="512">
        <v>5</v>
      </c>
      <c r="B7" s="513" t="s">
        <v>231</v>
      </c>
      <c r="C7" s="1165" t="s">
        <v>2190</v>
      </c>
      <c r="D7" s="666" t="s">
        <v>1335</v>
      </c>
      <c r="E7" s="514"/>
    </row>
    <row r="8" spans="1:5" ht="18.75" customHeight="1">
      <c r="A8" s="512">
        <v>6</v>
      </c>
      <c r="B8" s="513" t="s">
        <v>232</v>
      </c>
      <c r="C8" s="1165" t="s">
        <v>2191</v>
      </c>
      <c r="D8" s="666" t="s">
        <v>1336</v>
      </c>
      <c r="E8" s="514"/>
    </row>
    <row r="9" spans="1:5" ht="18.75" customHeight="1">
      <c r="A9" s="512">
        <v>7</v>
      </c>
      <c r="B9" s="513" t="s">
        <v>112</v>
      </c>
      <c r="C9" s="1165" t="s">
        <v>1968</v>
      </c>
      <c r="D9" s="666" t="s">
        <v>1337</v>
      </c>
      <c r="E9" s="514"/>
    </row>
    <row r="10" spans="1:5" ht="18.75" customHeight="1">
      <c r="A10" s="512">
        <v>8</v>
      </c>
      <c r="B10" s="513" t="s">
        <v>233</v>
      </c>
      <c r="C10" s="1165" t="s">
        <v>234</v>
      </c>
      <c r="D10" s="666" t="s">
        <v>1336</v>
      </c>
      <c r="E10" s="514"/>
    </row>
    <row r="11" spans="1:5" ht="18.75" customHeight="1">
      <c r="A11" s="512">
        <v>9</v>
      </c>
      <c r="B11" s="513" t="s">
        <v>235</v>
      </c>
      <c r="C11" s="1165" t="s">
        <v>2192</v>
      </c>
      <c r="D11" s="666" t="s">
        <v>1338</v>
      </c>
      <c r="E11" s="514"/>
    </row>
    <row r="12" spans="1:5" ht="18.75" customHeight="1">
      <c r="A12" s="512">
        <v>10</v>
      </c>
      <c r="B12" s="513" t="s">
        <v>236</v>
      </c>
      <c r="C12" s="1165" t="s">
        <v>2193</v>
      </c>
      <c r="D12" s="668">
        <v>0</v>
      </c>
      <c r="E12" s="514"/>
    </row>
    <row r="13" spans="1:5" ht="18.75" customHeight="1">
      <c r="A13" s="516">
        <v>11</v>
      </c>
      <c r="B13" s="517" t="s">
        <v>237</v>
      </c>
      <c r="C13" s="1166" t="s">
        <v>400</v>
      </c>
      <c r="D13" s="669" t="s">
        <v>1339</v>
      </c>
      <c r="E13" s="514"/>
    </row>
    <row r="14" spans="1:5" ht="18.75" customHeight="1">
      <c r="A14" s="519" t="s">
        <v>238</v>
      </c>
      <c r="D14" s="670"/>
    </row>
    <row r="15" spans="1:5" ht="17.25" customHeight="1">
      <c r="A15" s="519" t="s">
        <v>1316</v>
      </c>
      <c r="B15" s="513"/>
      <c r="C15" s="513"/>
      <c r="D15" s="671"/>
    </row>
    <row r="16" spans="1:5" s="623" customFormat="1" ht="17.25" customHeight="1">
      <c r="A16" s="620"/>
      <c r="B16" s="621"/>
      <c r="C16" s="621"/>
      <c r="D16" s="622"/>
    </row>
    <row r="17" spans="1:4" s="623" customFormat="1" ht="18.75" customHeight="1">
      <c r="A17" s="620"/>
      <c r="B17" s="624"/>
      <c r="C17" s="624"/>
      <c r="D17" s="625"/>
    </row>
    <row r="18" spans="1:4" ht="18.75" customHeight="1">
      <c r="A18" s="521"/>
    </row>
    <row r="19" spans="1:4" ht="18.75" customHeight="1">
      <c r="A19" s="521"/>
    </row>
    <row r="20" spans="1:4" ht="19.5" customHeight="1">
      <c r="A20" s="521"/>
    </row>
    <row r="21" spans="1:4" ht="19.5" customHeight="1">
      <c r="A21" s="521"/>
    </row>
    <row r="22" spans="1:4" ht="19.5" customHeight="1">
      <c r="A22" s="521"/>
    </row>
    <row r="23" spans="1:4" ht="19.5" customHeight="1">
      <c r="A23" s="521"/>
    </row>
    <row r="24" spans="1:4" ht="19.5" customHeight="1">
      <c r="A24" s="521"/>
    </row>
    <row r="25" spans="1:4" ht="19.5" customHeight="1">
      <c r="A25" s="521"/>
    </row>
    <row r="26" spans="1:4" ht="19.5" customHeight="1">
      <c r="A26" s="521"/>
    </row>
    <row r="27" spans="1:4" ht="19.5" customHeight="1">
      <c r="A27" s="521"/>
    </row>
    <row r="28" spans="1:4" ht="19.5" customHeight="1">
      <c r="A28" s="521"/>
    </row>
    <row r="29" spans="1:4" ht="19.5" customHeight="1"/>
    <row r="30" spans="1:4" ht="19.5" customHeight="1"/>
    <row r="31" spans="1:4" ht="19.5" customHeight="1"/>
    <row r="32" spans="1:4" ht="19.5" customHeight="1"/>
  </sheetData>
  <phoneticPr fontId="129" type="noConversion"/>
  <pageMargins left="0.74803149606299213" right="0.74803149606299213" top="0.98425196850393704" bottom="0.98425196850393704" header="0.51181102362204722" footer="0.51181102362204722"/>
  <pageSetup paperSize="9" scale="110" orientation="landscape" horizontalDpi="360" verticalDpi="36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C00000"/>
  </sheetPr>
  <dimension ref="A1:C24"/>
  <sheetViews>
    <sheetView showGridLines="0" view="pageBreakPreview" zoomScale="90" zoomScaleNormal="120" zoomScaleSheetLayoutView="90" workbookViewId="0">
      <selection activeCell="B28" sqref="B28"/>
    </sheetView>
  </sheetViews>
  <sheetFormatPr defaultRowHeight="15.75"/>
  <cols>
    <col min="1" max="1" width="26.28515625" style="483" customWidth="1"/>
    <col min="2" max="2" width="94.5703125" style="483" customWidth="1"/>
    <col min="3" max="3" width="32.5703125" style="483" customWidth="1"/>
    <col min="4" max="16384" width="9.140625" style="483"/>
  </cols>
  <sheetData>
    <row r="1" spans="1:3" ht="27" customHeight="1">
      <c r="A1" s="1168" t="s">
        <v>1317</v>
      </c>
      <c r="B1" s="1168"/>
      <c r="C1" s="1168"/>
    </row>
    <row r="2" spans="1:3" s="523" customFormat="1" ht="29.25" customHeight="1">
      <c r="A2" s="522" t="s">
        <v>239</v>
      </c>
      <c r="B2" s="1169" t="s">
        <v>419</v>
      </c>
      <c r="C2" s="1172" t="s">
        <v>240</v>
      </c>
    </row>
    <row r="3" spans="1:3">
      <c r="A3" s="511" t="s">
        <v>957</v>
      </c>
      <c r="B3" s="1164" t="s">
        <v>397</v>
      </c>
      <c r="C3" s="515" t="s">
        <v>241</v>
      </c>
    </row>
    <row r="4" spans="1:3">
      <c r="A4" s="513" t="s">
        <v>1706</v>
      </c>
      <c r="B4" s="1165" t="s">
        <v>242</v>
      </c>
      <c r="C4" s="515" t="s">
        <v>243</v>
      </c>
    </row>
    <row r="5" spans="1:3">
      <c r="A5" s="513" t="s">
        <v>916</v>
      </c>
      <c r="B5" s="1165" t="s">
        <v>244</v>
      </c>
      <c r="C5" s="515" t="s">
        <v>245</v>
      </c>
    </row>
    <row r="6" spans="1:3">
      <c r="A6" s="513" t="s">
        <v>246</v>
      </c>
      <c r="B6" s="1165" t="s">
        <v>247</v>
      </c>
      <c r="C6" s="515" t="s">
        <v>248</v>
      </c>
    </row>
    <row r="7" spans="1:3">
      <c r="A7" s="513" t="s">
        <v>249</v>
      </c>
      <c r="B7" s="1165" t="s">
        <v>250</v>
      </c>
      <c r="C7" s="515" t="s">
        <v>1018</v>
      </c>
    </row>
    <row r="8" spans="1:3">
      <c r="A8" s="513" t="s">
        <v>7</v>
      </c>
      <c r="B8" s="1165" t="s">
        <v>1019</v>
      </c>
      <c r="C8" s="515" t="s">
        <v>1020</v>
      </c>
    </row>
    <row r="9" spans="1:3">
      <c r="A9" s="513" t="s">
        <v>948</v>
      </c>
      <c r="B9" s="1165" t="s">
        <v>1021</v>
      </c>
      <c r="C9" s="515" t="s">
        <v>1022</v>
      </c>
    </row>
    <row r="10" spans="1:3">
      <c r="A10" s="513" t="s">
        <v>1023</v>
      </c>
      <c r="B10" s="1165" t="s">
        <v>1024</v>
      </c>
      <c r="C10" s="515" t="s">
        <v>1025</v>
      </c>
    </row>
    <row r="11" spans="1:3">
      <c r="A11" s="513" t="s">
        <v>1205</v>
      </c>
      <c r="B11" s="1165" t="s">
        <v>1026</v>
      </c>
      <c r="C11" s="515" t="s">
        <v>1027</v>
      </c>
    </row>
    <row r="12" spans="1:3">
      <c r="A12" s="513" t="s">
        <v>0</v>
      </c>
      <c r="B12" s="1165" t="s">
        <v>1028</v>
      </c>
      <c r="C12" s="515" t="s">
        <v>1029</v>
      </c>
    </row>
    <row r="13" spans="1:3">
      <c r="A13" s="513" t="s">
        <v>70</v>
      </c>
      <c r="B13" s="1170" t="s">
        <v>179</v>
      </c>
      <c r="C13" s="515" t="s">
        <v>1030</v>
      </c>
    </row>
    <row r="14" spans="1:3">
      <c r="A14" s="513" t="s">
        <v>1031</v>
      </c>
      <c r="B14" s="1165" t="s">
        <v>1032</v>
      </c>
      <c r="C14" s="515" t="s">
        <v>1033</v>
      </c>
    </row>
    <row r="15" spans="1:3">
      <c r="A15" s="513" t="s">
        <v>1034</v>
      </c>
      <c r="B15" s="1165" t="s">
        <v>1035</v>
      </c>
      <c r="C15" s="515" t="s">
        <v>1036</v>
      </c>
    </row>
    <row r="16" spans="1:3">
      <c r="A16" s="513" t="s">
        <v>1264</v>
      </c>
      <c r="B16" s="1165" t="s">
        <v>1037</v>
      </c>
      <c r="C16" s="515" t="s">
        <v>1038</v>
      </c>
    </row>
    <row r="17" spans="1:3">
      <c r="A17" s="513" t="s">
        <v>1182</v>
      </c>
      <c r="B17" s="1165" t="s">
        <v>1340</v>
      </c>
      <c r="C17" s="515" t="s">
        <v>1341</v>
      </c>
    </row>
    <row r="18" spans="1:3">
      <c r="A18" s="513" t="s">
        <v>1255</v>
      </c>
      <c r="B18" s="1165" t="s">
        <v>1039</v>
      </c>
      <c r="C18" s="515" t="s">
        <v>1040</v>
      </c>
    </row>
    <row r="19" spans="1:3">
      <c r="A19" s="513" t="s">
        <v>1003</v>
      </c>
      <c r="B19" s="1165" t="s">
        <v>1041</v>
      </c>
      <c r="C19" s="515" t="s">
        <v>1042</v>
      </c>
    </row>
    <row r="20" spans="1:3">
      <c r="A20" s="513" t="s">
        <v>112</v>
      </c>
      <c r="B20" s="1165" t="s">
        <v>1043</v>
      </c>
      <c r="C20" s="515" t="s">
        <v>1044</v>
      </c>
    </row>
    <row r="21" spans="1:3">
      <c r="A21" s="513" t="s">
        <v>1193</v>
      </c>
      <c r="B21" s="1165" t="s">
        <v>1045</v>
      </c>
      <c r="C21" s="515" t="s">
        <v>1046</v>
      </c>
    </row>
    <row r="22" spans="1:3">
      <c r="A22" s="517" t="s">
        <v>1047</v>
      </c>
      <c r="B22" s="1166" t="s">
        <v>1048</v>
      </c>
      <c r="C22" s="518" t="s">
        <v>1049</v>
      </c>
    </row>
    <row r="23" spans="1:3" ht="18.75" customHeight="1">
      <c r="A23" s="524" t="s">
        <v>1050</v>
      </c>
      <c r="B23" s="1171" t="s">
        <v>1051</v>
      </c>
      <c r="C23" s="525" t="s">
        <v>1052</v>
      </c>
    </row>
    <row r="24" spans="1:3">
      <c r="A24" s="526" t="s">
        <v>1053</v>
      </c>
    </row>
  </sheetData>
  <phoneticPr fontId="129" type="noConversion"/>
  <pageMargins left="0.59055118110236227" right="0.27559055118110237" top="0.98425196850393704" bottom="0.98425196850393704" header="0.51181102362204722" footer="0.51181102362204722"/>
  <pageSetup scale="87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C00000"/>
  </sheetPr>
  <dimension ref="A1:G25"/>
  <sheetViews>
    <sheetView workbookViewId="0">
      <selection activeCell="J20" sqref="J20"/>
    </sheetView>
  </sheetViews>
  <sheetFormatPr defaultRowHeight="18" customHeight="1"/>
  <cols>
    <col min="1" max="1" width="46.42578125" style="542" customWidth="1"/>
    <col min="2" max="2" width="17.7109375" style="542" bestFit="1" customWidth="1"/>
    <col min="3" max="3" width="17.85546875" style="543" customWidth="1"/>
    <col min="4" max="4" width="11.140625" style="544" customWidth="1"/>
    <col min="5" max="5" width="14.85546875" style="545" customWidth="1"/>
    <col min="6" max="6" width="12.5703125" style="545" customWidth="1"/>
    <col min="7" max="16384" width="9.140625" style="535"/>
  </cols>
  <sheetData>
    <row r="1" spans="1:7" ht="23.25" customHeight="1">
      <c r="A1" s="786" t="s">
        <v>1981</v>
      </c>
      <c r="B1" s="786"/>
      <c r="C1" s="786"/>
      <c r="D1" s="786"/>
      <c r="E1" s="786"/>
      <c r="F1" s="786"/>
    </row>
    <row r="2" spans="1:7" s="536" customFormat="1" ht="17.25" customHeight="1">
      <c r="A2" s="1173" t="s">
        <v>1984</v>
      </c>
      <c r="B2" s="1174" t="s">
        <v>2194</v>
      </c>
      <c r="C2" s="790" t="s">
        <v>1816</v>
      </c>
      <c r="D2" s="790" t="s">
        <v>1974</v>
      </c>
      <c r="E2" s="790" t="s">
        <v>421</v>
      </c>
    </row>
    <row r="3" spans="1:7" s="537" customFormat="1" ht="20.25" customHeight="1">
      <c r="A3" s="785" t="s">
        <v>1975</v>
      </c>
      <c r="B3" s="792">
        <v>4475</v>
      </c>
      <c r="C3" s="793">
        <v>401</v>
      </c>
      <c r="D3" s="794">
        <v>4903</v>
      </c>
      <c r="E3" s="793">
        <f>SUM(C3:D3)</f>
        <v>5304</v>
      </c>
      <c r="G3" s="535"/>
    </row>
    <row r="4" spans="1:7" s="537" customFormat="1" ht="20.25" customHeight="1">
      <c r="A4" s="785" t="s">
        <v>1980</v>
      </c>
      <c r="B4" s="795">
        <v>639</v>
      </c>
      <c r="C4" s="793">
        <v>57</v>
      </c>
      <c r="D4" s="794">
        <v>700</v>
      </c>
      <c r="E4" s="793">
        <f>SUM(C4:D4)</f>
        <v>757</v>
      </c>
      <c r="G4" s="535"/>
    </row>
    <row r="5" spans="1:7" s="537" customFormat="1" ht="20.25" customHeight="1">
      <c r="A5" s="785" t="s">
        <v>1976</v>
      </c>
      <c r="B5" s="795">
        <v>3824</v>
      </c>
      <c r="C5" s="793">
        <v>367</v>
      </c>
      <c r="D5" s="794">
        <v>4107</v>
      </c>
      <c r="E5" s="793">
        <f>SUM(C5:D5)</f>
        <v>4474</v>
      </c>
      <c r="G5" s="535"/>
    </row>
    <row r="6" spans="1:7" s="537" customFormat="1" ht="20.25" customHeight="1">
      <c r="A6" s="785" t="s">
        <v>1980</v>
      </c>
      <c r="B6" s="795">
        <v>546</v>
      </c>
      <c r="C6" s="793">
        <v>52</v>
      </c>
      <c r="D6" s="794">
        <v>587</v>
      </c>
      <c r="E6" s="793">
        <f>SUM(C6:D6)</f>
        <v>639</v>
      </c>
    </row>
    <row r="7" spans="1:7" s="537" customFormat="1" ht="20.25" customHeight="1">
      <c r="A7" s="785" t="s">
        <v>1977</v>
      </c>
      <c r="B7" s="795">
        <v>3534</v>
      </c>
      <c r="C7" s="793">
        <v>347</v>
      </c>
      <c r="D7" s="794">
        <v>3827</v>
      </c>
      <c r="E7" s="793">
        <f>SUM(C7:D7)</f>
        <v>4174</v>
      </c>
    </row>
    <row r="8" spans="1:7" s="537" customFormat="1" ht="20.25" customHeight="1">
      <c r="A8" s="785" t="s">
        <v>1980</v>
      </c>
      <c r="B8" s="795">
        <v>505</v>
      </c>
      <c r="C8" s="793">
        <v>50</v>
      </c>
      <c r="D8" s="794">
        <v>547</v>
      </c>
      <c r="E8" s="793">
        <f>SUM(C8:D8)</f>
        <v>597</v>
      </c>
    </row>
    <row r="9" spans="1:7" s="537" customFormat="1" ht="20.25" customHeight="1">
      <c r="A9" s="785" t="s">
        <v>1978</v>
      </c>
      <c r="B9" s="795">
        <v>3497</v>
      </c>
      <c r="C9" s="793">
        <v>358</v>
      </c>
      <c r="D9" s="794">
        <v>3750</v>
      </c>
      <c r="E9" s="793">
        <f>SUM(C9:D9)</f>
        <v>4108</v>
      </c>
    </row>
    <row r="10" spans="1:7" s="537" customFormat="1" ht="20.25" customHeight="1">
      <c r="A10" s="785" t="s">
        <v>1980</v>
      </c>
      <c r="B10" s="795">
        <v>500</v>
      </c>
      <c r="C10" s="793">
        <v>51</v>
      </c>
      <c r="D10" s="794">
        <v>536</v>
      </c>
      <c r="E10" s="793">
        <f>SUM(C10:D10)</f>
        <v>587</v>
      </c>
    </row>
    <row r="11" spans="1:7" s="537" customFormat="1" ht="20.25" customHeight="1">
      <c r="A11" s="785" t="s">
        <v>1979</v>
      </c>
      <c r="B11" s="792">
        <v>3093</v>
      </c>
      <c r="C11" s="793">
        <v>335</v>
      </c>
      <c r="D11" s="794">
        <v>3375</v>
      </c>
      <c r="E11" s="793">
        <f>SUM(C11:D11)</f>
        <v>3710</v>
      </c>
    </row>
    <row r="12" spans="1:7" s="537" customFormat="1" ht="20.25" customHeight="1">
      <c r="A12" s="791" t="s">
        <v>1980</v>
      </c>
      <c r="B12" s="796">
        <v>442</v>
      </c>
      <c r="C12" s="797">
        <v>48</v>
      </c>
      <c r="D12" s="798">
        <v>482</v>
      </c>
      <c r="E12" s="797">
        <f>SUM(C12:D12)</f>
        <v>530</v>
      </c>
    </row>
    <row r="13" spans="1:7" ht="18" customHeight="1">
      <c r="A13" s="1176" t="s">
        <v>1982</v>
      </c>
      <c r="B13" s="1176"/>
      <c r="C13" s="1176"/>
      <c r="D13" s="1176"/>
      <c r="E13" s="1176"/>
    </row>
    <row r="14" spans="1:7" ht="18" customHeight="1">
      <c r="A14" s="1173" t="s">
        <v>1983</v>
      </c>
      <c r="B14" s="1174" t="s">
        <v>2194</v>
      </c>
      <c r="C14" s="790" t="s">
        <v>1816</v>
      </c>
      <c r="D14" s="790" t="s">
        <v>1974</v>
      </c>
      <c r="E14" s="1175" t="s">
        <v>421</v>
      </c>
    </row>
    <row r="15" spans="1:7" ht="18" customHeight="1">
      <c r="A15" s="785" t="s">
        <v>1985</v>
      </c>
      <c r="B15" s="792">
        <v>4243</v>
      </c>
      <c r="C15" s="793">
        <v>368</v>
      </c>
      <c r="D15" s="794">
        <v>4803</v>
      </c>
      <c r="E15" s="793">
        <f>SUM(C15:D15)</f>
        <v>5171</v>
      </c>
    </row>
    <row r="16" spans="1:7" ht="18" customHeight="1">
      <c r="A16" s="785" t="s">
        <v>1980</v>
      </c>
      <c r="B16" s="795">
        <v>606</v>
      </c>
      <c r="C16" s="793">
        <v>53</v>
      </c>
      <c r="D16" s="794">
        <v>686</v>
      </c>
      <c r="E16" s="793">
        <f>SUM(C16:D16)</f>
        <v>739</v>
      </c>
    </row>
    <row r="17" spans="1:5" ht="18" customHeight="1">
      <c r="A17" s="785" t="s">
        <v>1986</v>
      </c>
      <c r="B17" s="795">
        <v>3977</v>
      </c>
      <c r="C17" s="793">
        <v>373</v>
      </c>
      <c r="D17" s="794">
        <v>4332</v>
      </c>
      <c r="E17" s="793">
        <f>SUM(C17:D17)</f>
        <v>4705</v>
      </c>
    </row>
    <row r="18" spans="1:5" ht="18" customHeight="1">
      <c r="A18" s="785" t="s">
        <v>1980</v>
      </c>
      <c r="B18" s="795">
        <v>568</v>
      </c>
      <c r="C18" s="793">
        <v>53</v>
      </c>
      <c r="D18" s="794">
        <v>619</v>
      </c>
      <c r="E18" s="793">
        <f>SUM(C18:D18)</f>
        <v>672</v>
      </c>
    </row>
    <row r="19" spans="1:5" ht="18" customHeight="1">
      <c r="A19" s="785" t="s">
        <v>1987</v>
      </c>
      <c r="B19" s="795">
        <v>3516</v>
      </c>
      <c r="C19" s="793">
        <v>361</v>
      </c>
      <c r="D19" s="794">
        <v>3802</v>
      </c>
      <c r="E19" s="793">
        <f>SUM(C19:D19)</f>
        <v>4163</v>
      </c>
    </row>
    <row r="20" spans="1:5" ht="18" customHeight="1">
      <c r="A20" s="785" t="s">
        <v>1980</v>
      </c>
      <c r="B20" s="795">
        <v>502</v>
      </c>
      <c r="C20" s="793">
        <v>52</v>
      </c>
      <c r="D20" s="794">
        <v>543</v>
      </c>
      <c r="E20" s="793">
        <f>SUM(C20:D20)</f>
        <v>595</v>
      </c>
    </row>
    <row r="21" spans="1:5" ht="18" customHeight="1">
      <c r="A21" s="785" t="s">
        <v>1988</v>
      </c>
      <c r="B21" s="795">
        <v>3215</v>
      </c>
      <c r="C21" s="793">
        <v>271</v>
      </c>
      <c r="D21" s="794">
        <v>3476</v>
      </c>
      <c r="E21" s="793">
        <f>SUM(C21:D21)</f>
        <v>3747</v>
      </c>
    </row>
    <row r="22" spans="1:5" ht="18" customHeight="1">
      <c r="A22" s="785" t="s">
        <v>1980</v>
      </c>
      <c r="B22" s="795">
        <v>459</v>
      </c>
      <c r="C22" s="793">
        <v>39</v>
      </c>
      <c r="D22" s="794">
        <v>497</v>
      </c>
      <c r="E22" s="793">
        <f>SUM(C22:D22)</f>
        <v>536</v>
      </c>
    </row>
    <row r="23" spans="1:5" ht="18" customHeight="1">
      <c r="A23" s="785" t="s">
        <v>1989</v>
      </c>
      <c r="B23" s="792">
        <v>3129</v>
      </c>
      <c r="C23" s="793">
        <v>320</v>
      </c>
      <c r="D23" s="794">
        <v>3320</v>
      </c>
      <c r="E23" s="793">
        <f>SUM(C23:D23)</f>
        <v>3640</v>
      </c>
    </row>
    <row r="24" spans="1:5" ht="18" customHeight="1">
      <c r="A24" s="791" t="s">
        <v>1980</v>
      </c>
      <c r="B24" s="796">
        <v>447</v>
      </c>
      <c r="C24" s="797">
        <v>46</v>
      </c>
      <c r="D24" s="798">
        <v>474</v>
      </c>
      <c r="E24" s="797">
        <f>SUM(C24:D24)</f>
        <v>520</v>
      </c>
    </row>
    <row r="25" spans="1:5" ht="18" customHeight="1">
      <c r="A25" s="538" t="s">
        <v>1972</v>
      </c>
      <c r="B25" s="541"/>
      <c r="C25" s="538"/>
      <c r="D25" s="539"/>
      <c r="E25" s="540"/>
    </row>
  </sheetData>
  <phoneticPr fontId="129" type="noConversion"/>
  <printOptions horizontalCentered="1"/>
  <pageMargins left="0.15748031496062992" right="0.15748031496062992" top="0.39370078740157483" bottom="0.39370078740157483" header="0.19685039370078741" footer="0.19685039370078741"/>
  <pageSetup paperSize="9" scale="8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>
    <tabColor rgb="FFC00000"/>
  </sheetPr>
  <dimension ref="A1:P104"/>
  <sheetViews>
    <sheetView tabSelected="1" view="pageBreakPreview" zoomScale="90" zoomScaleNormal="80" zoomScaleSheetLayoutView="90" workbookViewId="0">
      <selection activeCell="O6" sqref="O6"/>
    </sheetView>
  </sheetViews>
  <sheetFormatPr defaultRowHeight="18" customHeight="1"/>
  <cols>
    <col min="1" max="1" width="11" style="542" customWidth="1"/>
    <col min="2" max="2" width="45.140625" style="542" customWidth="1"/>
    <col min="3" max="3" width="7.140625" style="545" customWidth="1"/>
    <col min="4" max="16384" width="9.140625" style="535"/>
  </cols>
  <sheetData>
    <row r="1" spans="1:14" ht="18" customHeight="1">
      <c r="A1" s="1177" t="s">
        <v>2103</v>
      </c>
      <c r="B1" s="1177"/>
      <c r="C1" s="1177"/>
    </row>
    <row r="2" spans="1:14" ht="18.75">
      <c r="A2" s="802" t="s">
        <v>417</v>
      </c>
      <c r="B2" s="802" t="s">
        <v>2104</v>
      </c>
      <c r="C2" s="803" t="s">
        <v>1289</v>
      </c>
    </row>
    <row r="3" spans="1:14" ht="20.25" customHeight="1">
      <c r="A3" s="807">
        <v>1</v>
      </c>
      <c r="B3" s="804" t="s">
        <v>2001</v>
      </c>
      <c r="C3" s="805">
        <v>2236</v>
      </c>
    </row>
    <row r="4" spans="1:14" s="536" customFormat="1" ht="22.5" customHeight="1">
      <c r="A4" s="808">
        <v>2</v>
      </c>
      <c r="B4" s="804" t="s">
        <v>2002</v>
      </c>
      <c r="C4" s="805">
        <v>606</v>
      </c>
    </row>
    <row r="5" spans="1:14" s="536" customFormat="1" ht="17.25" customHeight="1">
      <c r="A5" s="808">
        <v>3</v>
      </c>
      <c r="B5" s="804" t="s">
        <v>2003</v>
      </c>
      <c r="C5" s="805">
        <v>540</v>
      </c>
    </row>
    <row r="6" spans="1:14" s="537" customFormat="1" ht="20.25" customHeight="1">
      <c r="A6" s="807">
        <v>4</v>
      </c>
      <c r="B6" s="804" t="s">
        <v>2004</v>
      </c>
      <c r="C6" s="805">
        <v>531</v>
      </c>
      <c r="D6" s="799"/>
    </row>
    <row r="7" spans="1:14" s="537" customFormat="1" ht="20.25" customHeight="1">
      <c r="A7" s="807">
        <v>5</v>
      </c>
      <c r="B7" s="804" t="s">
        <v>2005</v>
      </c>
      <c r="C7" s="805">
        <v>454</v>
      </c>
      <c r="D7" s="535"/>
    </row>
    <row r="8" spans="1:14" s="537" customFormat="1" ht="20.25" customHeight="1">
      <c r="A8" s="808">
        <v>6</v>
      </c>
      <c r="B8" s="804" t="s">
        <v>2006</v>
      </c>
      <c r="C8" s="805">
        <v>334</v>
      </c>
      <c r="D8" s="535"/>
    </row>
    <row r="9" spans="1:14" s="537" customFormat="1" ht="20.25" customHeight="1">
      <c r="A9" s="808">
        <v>7</v>
      </c>
      <c r="B9" s="804" t="s">
        <v>2007</v>
      </c>
      <c r="C9" s="805">
        <v>317</v>
      </c>
      <c r="D9" s="535"/>
      <c r="N9" s="537" t="s">
        <v>2105</v>
      </c>
    </row>
    <row r="10" spans="1:14" s="537" customFormat="1" ht="20.25" customHeight="1">
      <c r="A10" s="807">
        <v>8</v>
      </c>
      <c r="B10" s="804" t="s">
        <v>2008</v>
      </c>
      <c r="C10" s="805">
        <v>282</v>
      </c>
      <c r="D10" s="535"/>
    </row>
    <row r="11" spans="1:14" s="537" customFormat="1" ht="20.25" customHeight="1">
      <c r="A11" s="807">
        <v>9</v>
      </c>
      <c r="B11" s="804" t="s">
        <v>2009</v>
      </c>
      <c r="C11" s="805">
        <v>276</v>
      </c>
    </row>
    <row r="12" spans="1:14" s="537" customFormat="1" ht="20.25" customHeight="1">
      <c r="A12" s="808">
        <v>10</v>
      </c>
      <c r="B12" s="804" t="s">
        <v>2010</v>
      </c>
      <c r="C12" s="805">
        <v>271</v>
      </c>
    </row>
    <row r="13" spans="1:14" s="537" customFormat="1" ht="20.25" customHeight="1">
      <c r="A13" s="808">
        <v>11</v>
      </c>
      <c r="B13" s="804" t="s">
        <v>2011</v>
      </c>
      <c r="C13" s="805">
        <v>253</v>
      </c>
    </row>
    <row r="14" spans="1:14" s="537" customFormat="1" ht="20.25" customHeight="1">
      <c r="A14" s="807">
        <v>12</v>
      </c>
      <c r="B14" s="804" t="s">
        <v>2012</v>
      </c>
      <c r="C14" s="805">
        <v>217</v>
      </c>
    </row>
    <row r="15" spans="1:14" s="537" customFormat="1" ht="20.25" customHeight="1">
      <c r="A15" s="807">
        <v>13</v>
      </c>
      <c r="B15" s="804" t="s">
        <v>2013</v>
      </c>
      <c r="C15" s="805">
        <v>215</v>
      </c>
    </row>
    <row r="16" spans="1:14" s="537" customFormat="1" ht="20.25" customHeight="1">
      <c r="A16" s="808">
        <v>14</v>
      </c>
      <c r="B16" s="804" t="s">
        <v>2014</v>
      </c>
      <c r="C16" s="805">
        <v>201</v>
      </c>
    </row>
    <row r="17" spans="1:16" s="537" customFormat="1" ht="20.25" customHeight="1">
      <c r="A17" s="808">
        <v>15</v>
      </c>
      <c r="B17" s="804" t="s">
        <v>2015</v>
      </c>
      <c r="C17" s="805">
        <v>200</v>
      </c>
    </row>
    <row r="18" spans="1:16" s="537" customFormat="1" ht="20.25" customHeight="1">
      <c r="A18" s="807">
        <v>16</v>
      </c>
      <c r="B18" s="804" t="s">
        <v>2016</v>
      </c>
      <c r="C18" s="805">
        <v>194</v>
      </c>
    </row>
    <row r="19" spans="1:16" s="537" customFormat="1" ht="20.25" customHeight="1">
      <c r="A19" s="807">
        <v>17</v>
      </c>
      <c r="B19" s="804" t="s">
        <v>2017</v>
      </c>
      <c r="C19" s="805">
        <v>193</v>
      </c>
    </row>
    <row r="20" spans="1:16" s="537" customFormat="1" ht="20.25" customHeight="1">
      <c r="A20" s="808">
        <v>18</v>
      </c>
      <c r="B20" s="804" t="s">
        <v>2018</v>
      </c>
      <c r="C20" s="805">
        <v>169</v>
      </c>
    </row>
    <row r="21" spans="1:16" s="541" customFormat="1" ht="20.25" customHeight="1">
      <c r="A21" s="808">
        <v>19</v>
      </c>
      <c r="B21" s="804" t="s">
        <v>2019</v>
      </c>
      <c r="C21" s="805">
        <v>165</v>
      </c>
    </row>
    <row r="22" spans="1:16" s="541" customFormat="1" ht="18" customHeight="1">
      <c r="A22" s="807">
        <v>20</v>
      </c>
      <c r="B22" s="804" t="s">
        <v>2020</v>
      </c>
      <c r="C22" s="805">
        <v>162</v>
      </c>
    </row>
    <row r="23" spans="1:16" ht="18" customHeight="1">
      <c r="A23" s="807">
        <v>21</v>
      </c>
      <c r="B23" s="804" t="s">
        <v>2021</v>
      </c>
      <c r="C23" s="805">
        <v>161</v>
      </c>
    </row>
    <row r="24" spans="1:16" ht="18" customHeight="1">
      <c r="A24" s="808">
        <v>22</v>
      </c>
      <c r="B24" s="804" t="s">
        <v>2022</v>
      </c>
      <c r="C24" s="805">
        <v>159</v>
      </c>
    </row>
    <row r="25" spans="1:16" ht="18" customHeight="1">
      <c r="A25" s="808">
        <v>23</v>
      </c>
      <c r="B25" s="804" t="s">
        <v>2023</v>
      </c>
      <c r="C25" s="805">
        <v>156</v>
      </c>
    </row>
    <row r="26" spans="1:16" ht="18" customHeight="1">
      <c r="A26" s="807">
        <v>24</v>
      </c>
      <c r="B26" s="804" t="s">
        <v>2024</v>
      </c>
      <c r="C26" s="805">
        <v>143</v>
      </c>
      <c r="P26" s="535" t="s">
        <v>2106</v>
      </c>
    </row>
    <row r="27" spans="1:16" ht="18" customHeight="1">
      <c r="A27" s="807">
        <v>25</v>
      </c>
      <c r="B27" s="804" t="s">
        <v>2025</v>
      </c>
      <c r="C27" s="805">
        <v>131</v>
      </c>
    </row>
    <row r="28" spans="1:16" ht="18" customHeight="1">
      <c r="A28" s="808">
        <v>26</v>
      </c>
      <c r="B28" s="804" t="s">
        <v>2026</v>
      </c>
      <c r="C28" s="805">
        <v>130</v>
      </c>
    </row>
    <row r="29" spans="1:16" ht="18" customHeight="1">
      <c r="A29" s="808">
        <v>27</v>
      </c>
      <c r="B29" s="804" t="s">
        <v>2027</v>
      </c>
      <c r="C29" s="805">
        <v>120</v>
      </c>
    </row>
    <row r="30" spans="1:16" ht="18" customHeight="1">
      <c r="A30" s="807">
        <v>28</v>
      </c>
      <c r="B30" s="804" t="s">
        <v>2028</v>
      </c>
      <c r="C30" s="805">
        <v>120</v>
      </c>
    </row>
    <row r="31" spans="1:16" ht="18" customHeight="1">
      <c r="A31" s="807">
        <v>29</v>
      </c>
      <c r="B31" s="804" t="s">
        <v>2029</v>
      </c>
      <c r="C31" s="805">
        <v>112</v>
      </c>
    </row>
    <row r="32" spans="1:16" ht="18" customHeight="1">
      <c r="A32" s="808">
        <v>30</v>
      </c>
      <c r="B32" s="804" t="s">
        <v>2030</v>
      </c>
      <c r="C32" s="806">
        <v>108</v>
      </c>
    </row>
    <row r="33" spans="1:3" ht="18" customHeight="1">
      <c r="A33" s="808">
        <v>31</v>
      </c>
      <c r="B33" s="804" t="s">
        <v>2031</v>
      </c>
      <c r="C33" s="805">
        <v>101</v>
      </c>
    </row>
    <row r="34" spans="1:3" ht="18" customHeight="1">
      <c r="A34" s="807">
        <v>32</v>
      </c>
      <c r="B34" s="804" t="s">
        <v>2032</v>
      </c>
      <c r="C34" s="805">
        <v>100</v>
      </c>
    </row>
    <row r="35" spans="1:3" ht="18" customHeight="1">
      <c r="A35" s="807">
        <v>33</v>
      </c>
      <c r="B35" s="804" t="s">
        <v>2033</v>
      </c>
      <c r="C35" s="805">
        <v>92</v>
      </c>
    </row>
    <row r="36" spans="1:3" ht="18" customHeight="1">
      <c r="A36" s="808">
        <v>34</v>
      </c>
      <c r="B36" s="804" t="s">
        <v>2034</v>
      </c>
      <c r="C36" s="806">
        <v>91</v>
      </c>
    </row>
    <row r="37" spans="1:3" ht="18" customHeight="1">
      <c r="A37" s="808">
        <v>35</v>
      </c>
      <c r="B37" s="804" t="s">
        <v>2035</v>
      </c>
      <c r="C37" s="805">
        <v>90</v>
      </c>
    </row>
    <row r="38" spans="1:3" ht="18" customHeight="1">
      <c r="A38" s="807">
        <v>36</v>
      </c>
      <c r="B38" s="804" t="s">
        <v>2100</v>
      </c>
      <c r="C38" s="805">
        <v>89</v>
      </c>
    </row>
    <row r="39" spans="1:3" ht="18" customHeight="1">
      <c r="A39" s="807">
        <v>37</v>
      </c>
      <c r="B39" s="804" t="s">
        <v>2036</v>
      </c>
      <c r="C39" s="805">
        <v>88</v>
      </c>
    </row>
    <row r="40" spans="1:3" ht="18" customHeight="1">
      <c r="A40" s="808">
        <v>38</v>
      </c>
      <c r="B40" s="804" t="s">
        <v>2037</v>
      </c>
      <c r="C40" s="805">
        <v>88</v>
      </c>
    </row>
    <row r="41" spans="1:3" ht="18" customHeight="1">
      <c r="A41" s="808">
        <v>39</v>
      </c>
      <c r="B41" s="804" t="s">
        <v>2038</v>
      </c>
      <c r="C41" s="805">
        <v>77</v>
      </c>
    </row>
    <row r="42" spans="1:3" ht="18" customHeight="1">
      <c r="A42" s="807">
        <v>40</v>
      </c>
      <c r="B42" s="804" t="s">
        <v>2039</v>
      </c>
      <c r="C42" s="806">
        <v>74</v>
      </c>
    </row>
    <row r="43" spans="1:3" ht="18" customHeight="1">
      <c r="A43" s="807">
        <v>41</v>
      </c>
      <c r="B43" s="804" t="s">
        <v>2040</v>
      </c>
      <c r="C43" s="805">
        <v>73</v>
      </c>
    </row>
    <row r="44" spans="1:3" ht="18" customHeight="1">
      <c r="A44" s="808">
        <v>42</v>
      </c>
      <c r="B44" s="804" t="s">
        <v>2041</v>
      </c>
      <c r="C44" s="805">
        <v>72</v>
      </c>
    </row>
    <row r="45" spans="1:3" ht="18" customHeight="1">
      <c r="A45" s="808">
        <v>43</v>
      </c>
      <c r="B45" s="804" t="s">
        <v>2042</v>
      </c>
      <c r="C45" s="805">
        <v>67</v>
      </c>
    </row>
    <row r="46" spans="1:3" ht="18" customHeight="1">
      <c r="A46" s="807">
        <v>44</v>
      </c>
      <c r="B46" s="804" t="s">
        <v>2043</v>
      </c>
      <c r="C46" s="805">
        <v>60</v>
      </c>
    </row>
    <row r="47" spans="1:3" ht="18" customHeight="1">
      <c r="A47" s="807">
        <v>45</v>
      </c>
      <c r="B47" s="804" t="s">
        <v>2044</v>
      </c>
      <c r="C47" s="805">
        <v>59</v>
      </c>
    </row>
    <row r="48" spans="1:3" ht="18" customHeight="1">
      <c r="A48" s="808">
        <v>46</v>
      </c>
      <c r="B48" s="804" t="s">
        <v>2045</v>
      </c>
      <c r="C48" s="805">
        <v>58</v>
      </c>
    </row>
    <row r="49" spans="1:3" ht="18" customHeight="1">
      <c r="A49" s="808">
        <v>47</v>
      </c>
      <c r="B49" s="804" t="s">
        <v>2046</v>
      </c>
      <c r="C49" s="805">
        <v>57</v>
      </c>
    </row>
    <row r="50" spans="1:3" ht="18" customHeight="1">
      <c r="A50" s="807">
        <v>48</v>
      </c>
      <c r="B50" s="804" t="s">
        <v>2047</v>
      </c>
      <c r="C50" s="805">
        <v>54</v>
      </c>
    </row>
    <row r="51" spans="1:3" ht="18" customHeight="1">
      <c r="A51" s="807">
        <v>49</v>
      </c>
      <c r="B51" s="804" t="s">
        <v>2048</v>
      </c>
      <c r="C51" s="805">
        <v>54</v>
      </c>
    </row>
    <row r="52" spans="1:3" ht="18" customHeight="1">
      <c r="A52" s="808">
        <v>50</v>
      </c>
      <c r="B52" s="804" t="s">
        <v>2049</v>
      </c>
      <c r="C52" s="805">
        <v>52</v>
      </c>
    </row>
    <row r="53" spans="1:3" ht="18" customHeight="1">
      <c r="A53" s="807">
        <v>51</v>
      </c>
      <c r="B53" s="804" t="s">
        <v>2050</v>
      </c>
      <c r="C53" s="806">
        <v>52</v>
      </c>
    </row>
    <row r="54" spans="1:3" ht="18" customHeight="1">
      <c r="A54" s="808">
        <v>52</v>
      </c>
      <c r="B54" s="804" t="s">
        <v>2051</v>
      </c>
      <c r="C54" s="805">
        <v>52</v>
      </c>
    </row>
    <row r="55" spans="1:3" ht="18" customHeight="1">
      <c r="A55" s="807">
        <v>53</v>
      </c>
      <c r="B55" s="804" t="s">
        <v>2052</v>
      </c>
      <c r="C55" s="806">
        <v>52</v>
      </c>
    </row>
    <row r="56" spans="1:3" ht="18" customHeight="1">
      <c r="A56" s="808">
        <v>54</v>
      </c>
      <c r="B56" s="804" t="s">
        <v>2053</v>
      </c>
      <c r="C56" s="805">
        <v>51</v>
      </c>
    </row>
    <row r="57" spans="1:3" ht="18" customHeight="1">
      <c r="A57" s="807">
        <v>55</v>
      </c>
      <c r="B57" s="804" t="s">
        <v>2054</v>
      </c>
      <c r="C57" s="805">
        <v>51</v>
      </c>
    </row>
    <row r="58" spans="1:3" ht="18" customHeight="1">
      <c r="A58" s="808">
        <v>56</v>
      </c>
      <c r="B58" s="804" t="s">
        <v>2055</v>
      </c>
      <c r="C58" s="805">
        <v>50</v>
      </c>
    </row>
    <row r="59" spans="1:3" ht="18" customHeight="1">
      <c r="A59" s="807">
        <v>57</v>
      </c>
      <c r="B59" s="804" t="s">
        <v>2056</v>
      </c>
      <c r="C59" s="805">
        <v>49</v>
      </c>
    </row>
    <row r="60" spans="1:3" ht="18" customHeight="1">
      <c r="A60" s="808">
        <v>58</v>
      </c>
      <c r="B60" s="804" t="s">
        <v>2057</v>
      </c>
      <c r="C60" s="805">
        <v>49</v>
      </c>
    </row>
    <row r="61" spans="1:3" ht="18" customHeight="1">
      <c r="A61" s="807">
        <v>59</v>
      </c>
      <c r="B61" s="804" t="s">
        <v>2058</v>
      </c>
      <c r="C61" s="806">
        <v>48</v>
      </c>
    </row>
    <row r="62" spans="1:3" ht="18" customHeight="1">
      <c r="A62" s="808">
        <v>60</v>
      </c>
      <c r="B62" s="804" t="s">
        <v>2059</v>
      </c>
      <c r="C62" s="806">
        <v>48</v>
      </c>
    </row>
    <row r="63" spans="1:3" ht="18" customHeight="1">
      <c r="A63" s="807">
        <v>61</v>
      </c>
      <c r="B63" s="804" t="s">
        <v>2060</v>
      </c>
      <c r="C63" s="805">
        <v>48</v>
      </c>
    </row>
    <row r="64" spans="1:3" ht="18" customHeight="1">
      <c r="A64" s="808">
        <v>62</v>
      </c>
      <c r="B64" s="804" t="s">
        <v>2061</v>
      </c>
      <c r="C64" s="805">
        <v>47</v>
      </c>
    </row>
    <row r="65" spans="1:3" ht="18" customHeight="1">
      <c r="A65" s="807">
        <v>63</v>
      </c>
      <c r="B65" s="804" t="s">
        <v>2062</v>
      </c>
      <c r="C65" s="805">
        <v>44</v>
      </c>
    </row>
    <row r="66" spans="1:3" ht="18" customHeight="1">
      <c r="A66" s="808">
        <v>64</v>
      </c>
      <c r="B66" s="804" t="s">
        <v>2063</v>
      </c>
      <c r="C66" s="805">
        <v>44</v>
      </c>
    </row>
    <row r="67" spans="1:3" ht="18" customHeight="1">
      <c r="A67" s="807">
        <v>65</v>
      </c>
      <c r="B67" s="804" t="s">
        <v>2064</v>
      </c>
      <c r="C67" s="805">
        <v>44</v>
      </c>
    </row>
    <row r="68" spans="1:3" ht="18" customHeight="1">
      <c r="A68" s="808">
        <v>66</v>
      </c>
      <c r="B68" s="804" t="s">
        <v>2065</v>
      </c>
      <c r="C68" s="806">
        <v>44</v>
      </c>
    </row>
    <row r="69" spans="1:3" ht="18" customHeight="1">
      <c r="A69" s="807">
        <v>67</v>
      </c>
      <c r="B69" s="804" t="s">
        <v>2066</v>
      </c>
      <c r="C69" s="806">
        <v>43</v>
      </c>
    </row>
    <row r="70" spans="1:3" ht="18" customHeight="1">
      <c r="A70" s="808">
        <v>68</v>
      </c>
      <c r="B70" s="804" t="s">
        <v>2067</v>
      </c>
      <c r="C70" s="805">
        <v>42</v>
      </c>
    </row>
    <row r="71" spans="1:3" ht="18" customHeight="1">
      <c r="A71" s="807">
        <v>69</v>
      </c>
      <c r="B71" s="804" t="s">
        <v>2068</v>
      </c>
      <c r="C71" s="806">
        <v>41</v>
      </c>
    </row>
    <row r="72" spans="1:3" ht="18" customHeight="1">
      <c r="A72" s="808">
        <v>70</v>
      </c>
      <c r="B72" s="804" t="s">
        <v>2069</v>
      </c>
      <c r="C72" s="806">
        <v>41</v>
      </c>
    </row>
    <row r="73" spans="1:3" ht="18" customHeight="1">
      <c r="A73" s="807">
        <v>71</v>
      </c>
      <c r="B73" s="804" t="s">
        <v>2070</v>
      </c>
      <c r="C73" s="806">
        <v>41</v>
      </c>
    </row>
    <row r="74" spans="1:3" ht="18" customHeight="1">
      <c r="A74" s="808">
        <v>72</v>
      </c>
      <c r="B74" s="804" t="s">
        <v>2071</v>
      </c>
      <c r="C74" s="805">
        <v>41</v>
      </c>
    </row>
    <row r="75" spans="1:3" ht="18" customHeight="1">
      <c r="A75" s="807">
        <v>73</v>
      </c>
      <c r="B75" s="804" t="s">
        <v>2072</v>
      </c>
      <c r="C75" s="805">
        <v>38</v>
      </c>
    </row>
    <row r="76" spans="1:3" ht="18" customHeight="1">
      <c r="A76" s="808">
        <v>74</v>
      </c>
      <c r="B76" s="804" t="s">
        <v>2073</v>
      </c>
      <c r="C76" s="805">
        <v>38</v>
      </c>
    </row>
    <row r="77" spans="1:3" ht="18" customHeight="1">
      <c r="A77" s="807">
        <v>75</v>
      </c>
      <c r="B77" s="804" t="s">
        <v>2074</v>
      </c>
      <c r="C77" s="806">
        <v>38</v>
      </c>
    </row>
    <row r="78" spans="1:3" ht="18" customHeight="1">
      <c r="A78" s="808">
        <v>76</v>
      </c>
      <c r="B78" s="804" t="s">
        <v>2075</v>
      </c>
      <c r="C78" s="805">
        <v>35</v>
      </c>
    </row>
    <row r="79" spans="1:3" ht="18" customHeight="1">
      <c r="A79" s="807">
        <v>77</v>
      </c>
      <c r="B79" s="804" t="s">
        <v>2076</v>
      </c>
      <c r="C79" s="806">
        <v>35</v>
      </c>
    </row>
    <row r="80" spans="1:3" ht="18" customHeight="1">
      <c r="A80" s="808">
        <v>78</v>
      </c>
      <c r="B80" s="804" t="s">
        <v>2077</v>
      </c>
      <c r="C80" s="805">
        <v>35</v>
      </c>
    </row>
    <row r="81" spans="1:3" ht="18" customHeight="1">
      <c r="A81" s="807">
        <v>79</v>
      </c>
      <c r="B81" s="804" t="s">
        <v>2078</v>
      </c>
      <c r="C81" s="805">
        <v>35</v>
      </c>
    </row>
    <row r="82" spans="1:3" ht="18" customHeight="1">
      <c r="A82" s="808">
        <v>80</v>
      </c>
      <c r="B82" s="804" t="s">
        <v>2079</v>
      </c>
      <c r="C82" s="806">
        <v>35</v>
      </c>
    </row>
    <row r="83" spans="1:3" ht="18" customHeight="1">
      <c r="A83" s="807">
        <v>81</v>
      </c>
      <c r="B83" s="804" t="s">
        <v>2080</v>
      </c>
      <c r="C83" s="805">
        <v>35</v>
      </c>
    </row>
    <row r="84" spans="1:3" ht="18" customHeight="1">
      <c r="A84" s="808">
        <v>82</v>
      </c>
      <c r="B84" s="804" t="s">
        <v>2081</v>
      </c>
      <c r="C84" s="806">
        <v>34</v>
      </c>
    </row>
    <row r="85" spans="1:3" ht="18" customHeight="1">
      <c r="A85" s="807">
        <v>83</v>
      </c>
      <c r="B85" s="804" t="s">
        <v>2082</v>
      </c>
      <c r="C85" s="806">
        <v>34</v>
      </c>
    </row>
    <row r="86" spans="1:3" ht="18" customHeight="1">
      <c r="A86" s="808">
        <v>84</v>
      </c>
      <c r="B86" s="804" t="s">
        <v>2083</v>
      </c>
      <c r="C86" s="805">
        <v>33</v>
      </c>
    </row>
    <row r="87" spans="1:3" ht="18" customHeight="1">
      <c r="A87" s="807">
        <v>85</v>
      </c>
      <c r="B87" s="804" t="s">
        <v>2084</v>
      </c>
      <c r="C87" s="806">
        <v>33</v>
      </c>
    </row>
    <row r="88" spans="1:3" ht="18" customHeight="1">
      <c r="A88" s="808">
        <v>86</v>
      </c>
      <c r="B88" s="804" t="s">
        <v>2085</v>
      </c>
      <c r="C88" s="805">
        <v>33</v>
      </c>
    </row>
    <row r="89" spans="1:3" ht="18" customHeight="1">
      <c r="A89" s="807">
        <v>87</v>
      </c>
      <c r="B89" s="804" t="s">
        <v>2086</v>
      </c>
      <c r="C89" s="805">
        <v>32</v>
      </c>
    </row>
    <row r="90" spans="1:3" ht="18" customHeight="1">
      <c r="A90" s="808">
        <v>88</v>
      </c>
      <c r="B90" s="804" t="s">
        <v>2087</v>
      </c>
      <c r="C90" s="805">
        <v>32</v>
      </c>
    </row>
    <row r="91" spans="1:3" ht="18" customHeight="1">
      <c r="A91" s="807">
        <v>89</v>
      </c>
      <c r="B91" s="804" t="s">
        <v>2088</v>
      </c>
      <c r="C91" s="806">
        <v>30</v>
      </c>
    </row>
    <row r="92" spans="1:3" ht="18" customHeight="1">
      <c r="A92" s="808">
        <v>90</v>
      </c>
      <c r="B92" s="804" t="s">
        <v>2089</v>
      </c>
      <c r="C92" s="806">
        <v>30</v>
      </c>
    </row>
    <row r="93" spans="1:3" ht="18" customHeight="1">
      <c r="A93" s="807">
        <v>91</v>
      </c>
      <c r="B93" s="804" t="s">
        <v>2090</v>
      </c>
      <c r="C93" s="805">
        <v>30</v>
      </c>
    </row>
    <row r="94" spans="1:3" ht="18" customHeight="1">
      <c r="A94" s="808">
        <v>92</v>
      </c>
      <c r="B94" s="804" t="s">
        <v>2091</v>
      </c>
      <c r="C94" s="805">
        <v>29</v>
      </c>
    </row>
    <row r="95" spans="1:3" ht="18" customHeight="1">
      <c r="A95" s="807">
        <v>93</v>
      </c>
      <c r="B95" s="804" t="s">
        <v>2092</v>
      </c>
      <c r="C95" s="806">
        <v>29</v>
      </c>
    </row>
    <row r="96" spans="1:3" ht="18" customHeight="1">
      <c r="A96" s="808">
        <v>94</v>
      </c>
      <c r="B96" s="804" t="s">
        <v>2093</v>
      </c>
      <c r="C96" s="806">
        <v>29</v>
      </c>
    </row>
    <row r="97" spans="1:3" ht="18" customHeight="1">
      <c r="A97" s="807">
        <v>95</v>
      </c>
      <c r="B97" s="804" t="s">
        <v>2094</v>
      </c>
      <c r="C97" s="805">
        <v>28</v>
      </c>
    </row>
    <row r="98" spans="1:3" ht="18" customHeight="1">
      <c r="A98" s="808">
        <v>96</v>
      </c>
      <c r="B98" s="804" t="s">
        <v>2095</v>
      </c>
      <c r="C98" s="806">
        <v>27</v>
      </c>
    </row>
    <row r="99" spans="1:3" ht="18" customHeight="1">
      <c r="A99" s="807">
        <v>97</v>
      </c>
      <c r="B99" s="804" t="s">
        <v>2096</v>
      </c>
      <c r="C99" s="805">
        <v>27</v>
      </c>
    </row>
    <row r="100" spans="1:3" ht="18" customHeight="1">
      <c r="A100" s="808">
        <v>98</v>
      </c>
      <c r="B100" s="804" t="s">
        <v>2097</v>
      </c>
      <c r="C100" s="805">
        <v>26</v>
      </c>
    </row>
    <row r="101" spans="1:3" ht="18" customHeight="1">
      <c r="A101" s="807">
        <v>99</v>
      </c>
      <c r="B101" s="804" t="s">
        <v>2098</v>
      </c>
      <c r="C101" s="805">
        <v>26</v>
      </c>
    </row>
    <row r="102" spans="1:3" ht="18" customHeight="1">
      <c r="A102" s="808">
        <v>100</v>
      </c>
      <c r="B102" s="804" t="s">
        <v>2099</v>
      </c>
      <c r="C102" s="806">
        <v>25</v>
      </c>
    </row>
    <row r="103" spans="1:3" ht="18" customHeight="1">
      <c r="A103" s="801" t="s">
        <v>2101</v>
      </c>
    </row>
    <row r="104" spans="1:3" ht="18" customHeight="1">
      <c r="A104" s="800" t="s">
        <v>2102</v>
      </c>
      <c r="B104" s="902"/>
      <c r="C104" s="902"/>
    </row>
  </sheetData>
  <hyperlinks>
    <hyperlink ref="B29" r:id="rId1" display="http://province.doe.go.th/position/page/showar.php?id_pos_6digits=721325&amp;province=%E0%B9%80%E0%B8%82%E0%B8%95%E0%B8%9E%E0%B8%B7%E0%B9%89%E0%B8%99%E0%B8%97%E0%B8%B5%E0%B9%88%20%E0%B9%91"/>
    <hyperlink ref="B89" r:id="rId2" display="http://province.doe.go.th/position/page/showar.php?id_pos_6digits=723190&amp;province=%E0%B9%80%E0%B8%82%E0%B8%95%E0%B8%9E%E0%B8%B7%E0%B9%89%E0%B8%99%E0%B8%97%E0%B8%B5%E0%B9%88%20%E0%B9%91"/>
    <hyperlink ref="B35" r:id="rId3" display="http://province.doe.go.th/position/page/showar.php?id_pos_6digits=723310&amp;province=%E0%B9%80%E0%B8%82%E0%B8%95%E0%B8%9E%E0%B8%B7%E0%B9%89%E0%B8%99%E0%B8%97%E0%B8%B5%E0%B9%88%20%E0%B9%91"/>
    <hyperlink ref="B25" r:id="rId4" display="http://province.doe.go.th/position/page/showar.php?id_pos_6digits=743330&amp;province=%E0%B9%80%E0%B8%82%E0%B8%95%E0%B8%9E%E0%B8%B7%E0%B9%89%E0%B8%99%E0%B8%97%E0%B8%B5%E0%B9%88%20%E0%B9%91"/>
    <hyperlink ref="B46" r:id="rId5" display="http://province.doe.go.th/position/page/showar.php?id_pos_6digits=713430&amp;province=%E0%B9%80%E0%B8%82%E0%B8%95%E0%B8%9E%E0%B8%B7%E0%B9%89%E0%B8%99%E0%B8%97%E0%B8%B5%E0%B9%88%20%E0%B9%91"/>
    <hyperlink ref="B64" r:id="rId6" display="http://province.doe.go.th/position/page/showar.php?id_pos_6digits=724110&amp;province=%E0%B9%80%E0%B8%82%E0%B8%95%E0%B8%9E%E0%B8%B7%E0%B9%89%E0%B8%99%E0%B8%97%E0%B8%B5%E0%B9%88%20%E0%B9%91"/>
    <hyperlink ref="B78" r:id="rId7" display="http://province.doe.go.th/position/page/showar.php?id_pos_6digits=311810&amp;province=%E0%B9%80%E0%B8%82%E0%B8%95%E0%B8%9E%E0%B8%B7%E0%B9%89%E0%B8%99%E0%B8%97%E0%B8%B5%E0%B9%88%20%E0%B9%91"/>
    <hyperlink ref="B65" r:id="rId8" display="http://province.doe.go.th/position/page/showar.php?id_pos_6digits=721230&amp;province=%E0%B9%80%E0%B8%82%E0%B8%95%E0%B8%9E%E0%B8%B7%E0%B9%89%E0%B8%99%E0%B8%97%E0%B8%B5%E0%B9%88%20%E0%B9%91"/>
    <hyperlink ref="B56" r:id="rId9" display="http://province.doe.go.th/position/page/showar.php?id_pos_6digits=313150&amp;province=%E0%B9%80%E0%B8%82%E0%B8%95%E0%B8%9E%E0%B8%B7%E0%B9%89%E0%B8%99%E0%B8%97%E0%B8%B5%E0%B9%88%20%E0%B9%91"/>
    <hyperlink ref="B38" r:id="rId10" display="http://province.doe.go.th/position/page/showar.php?id_pos_6digits=311920&amp;province=%E0%B9%80%E0%B8%82%E0%B8%95%E0%B8%9E%E0%B8%B7%E0%B9%89%E0%B8%99%E0%B8%97%E0%B8%B5%E0%B9%88%20%E0%B9%91"/>
    <hyperlink ref="B11" r:id="rId11" display="http://province.doe.go.th/position/page/showar.php?id_pos_6digits=713710&amp;province=%E0%B9%80%E0%B8%82%E0%B8%95%E0%B8%9E%E0%B8%B7%E0%B9%89%E0%B8%99%E0%B8%97%E0%B8%B5%E0%B9%88%20%E0%B9%91"/>
    <hyperlink ref="B50" r:id="rId12" display="http://province.doe.go.th/position/page/showar.php?id_pos_6digits=713715&amp;province=%E0%B9%80%E0%B8%82%E0%B8%95%E0%B8%9E%E0%B8%B7%E0%B9%89%E0%B8%99%E0%B8%97%E0%B8%B5%E0%B9%88%20%E0%B9%91"/>
    <hyperlink ref="B70" r:id="rId13" display="http://province.doe.go.th/position/page/showar.php?id_pos_6digits=341520&amp;province=%E0%B9%80%E0%B8%82%E0%B8%95%E0%B8%9E%E0%B8%B7%E0%B9%89%E0%B8%99%E0%B8%97%E0%B8%B5%E0%B9%88%20%E0%B9%91"/>
    <hyperlink ref="B21" r:id="rId14" display="http://province.doe.go.th/position/page/showar.php?id_pos_6digits=241960&amp;province=%E0%B9%80%E0%B8%82%E0%B8%95%E0%B8%9E%E0%B8%B7%E0%B9%89%E0%B8%99%E0%B8%97%E0%B8%B5%E0%B9%88%20%E0%B9%91"/>
    <hyperlink ref="B54" r:id="rId15" display="http://province.doe.go.th/position/page/showar.php?id_pos_6digits=214810&amp;province=%E0%B9%80%E0%B8%82%E0%B8%95%E0%B8%9E%E0%B8%B7%E0%B9%89%E0%B8%99%E0%B8%97%E0%B8%B5%E0%B9%88%20%E0%B9%91"/>
    <hyperlink ref="B17" r:id="rId16" display="http://province.doe.go.th/position/page/showar.php?id_pos_6digits=512330&amp;province=%E0%B9%80%E0%B8%82%E0%B8%95%E0%B8%9E%E0%B8%B7%E0%B9%89%E0%B8%99%E0%B8%97%E0%B8%B5%E0%B9%88%20%E0%B9%91"/>
    <hyperlink ref="B80" r:id="rId17" display="http://province.doe.go.th/position/page/showar.php?id_pos_6digits=933390&amp;province=%E0%B9%80%E0%B8%82%E0%B8%95%E0%B8%9E%E0%B8%B7%E0%B9%89%E0%B8%99%E0%B8%97%E0%B8%B5%E0%B9%88%20%E0%B9%91"/>
    <hyperlink ref="B81" r:id="rId18" display="http://province.doe.go.th/position/page/showar.php?id_pos_6digits=131520&amp;province=%E0%B9%80%E0%B8%82%E0%B8%95%E0%B8%9E%E0%B8%B7%E0%B9%89%E0%B8%99%E0%B8%97%E0%B8%B5%E0%B9%88%20%E0%B9%91"/>
    <hyperlink ref="B10" r:id="rId19" display="http://province.doe.go.th/position/page/showar.php?id_pos_6digits=123320&amp;province=%E0%B9%80%E0%B8%82%E0%B8%95%E0%B8%9E%E0%B8%B7%E0%B9%89%E0%B8%99%E0%B8%97%E0%B8%B5%E0%B9%88%20%E0%B9%91"/>
    <hyperlink ref="B14" r:id="rId20" display="http://province.doe.go.th/position/page/showar.php?id_pos_6digits=123990&amp;province=%E0%B9%80%E0%B8%82%E0%B8%95%E0%B8%9E%E0%B8%B7%E0%B9%89%E0%B8%99%E0%B8%97%E0%B8%B5%E0%B9%88%20%E0%B9%91"/>
    <hyperlink ref="B33" r:id="rId21" display="http://province.doe.go.th/position/page/showar.php?id_pos_6digits=512225&amp;province=%E0%B9%80%E0%B8%82%E0%B8%95%E0%B8%9E%E0%B8%B7%E0%B9%89%E0%B8%99%E0%B8%97%E0%B8%B5%E0%B9%88%20%E0%B9%91"/>
    <hyperlink ref="B76" r:id="rId22" display="http://province.doe.go.th/position/page/showar.php?id_pos_6digits=512340&amp;province=%E0%B9%80%E0%B8%82%E0%B8%95%E0%B8%9E%E0%B8%B7%E0%B9%89%E0%B8%99%E0%B8%97%E0%B8%B5%E0%B9%88%20%E0%B9%91"/>
    <hyperlink ref="B28" r:id="rId23" display="http://province.doe.go.th/position/page/showar.php?id_pos_6digits=341540&amp;province=%E0%B9%80%E0%B8%82%E0%B8%95%E0%B8%9E%E0%B8%B7%E0%B9%89%E0%B8%99%E0%B8%97%E0%B8%B5%E0%B9%88%20%E0%B9%91"/>
    <hyperlink ref="B63" r:id="rId24" display="http://province.doe.go.th/position/page/showar.php?id_pos_6digits=832420&amp;province=%E0%B9%80%E0%B8%82%E0%B8%95%E0%B8%9E%E0%B8%B7%E0%B9%89%E0%B8%99%E0%B8%97%E0%B8%B5%E0%B9%88%20%E0%B9%91"/>
    <hyperlink ref="B5" r:id="rId25" display="http://province.doe.go.th/position/page/showar.php?id_pos_6digits=832210&amp;province=%E0%B9%80%E0%B8%82%E0%B8%95%E0%B8%9E%E0%B8%B7%E0%B9%89%E0%B8%99%E0%B8%97%E0%B8%B5%E0%B9%88%20%E0%B9%91"/>
    <hyperlink ref="B3" r:id="rId26" display="http://province.doe.go.th/position/page/showar.php?id_pos_6digits=522090&amp;province=%E0%B9%80%E0%B8%82%E0%B8%95%E0%B8%9E%E0%B8%B7%E0%B9%89%E0%B8%99%E0%B8%97%E0%B8%B5%E0%B9%88%20%E0%B9%91"/>
    <hyperlink ref="B6" r:id="rId27" display="http://province.doe.go.th/position/page/showar.php?id_pos_6digits=522020&amp;province=%E0%B9%80%E0%B8%82%E0%B8%95%E0%B8%9E%E0%B8%B7%E0%B9%89%E0%B8%99%E0%B8%97%E0%B8%B5%E0%B9%88%20%E0%B9%91"/>
    <hyperlink ref="B13" r:id="rId28" display="http://province.doe.go.th/position/page/showar.php?id_pos_6digits=915190&amp;province=%E0%B9%80%E0%B8%82%E0%B8%95%E0%B8%9E%E0%B8%B7%E0%B9%89%E0%B8%99%E0%B8%97%E0%B8%B5%E0%B9%88%20%E0%B9%91"/>
    <hyperlink ref="B41" r:id="rId29" display="http://province.doe.go.th/position/page/showar.php?id_pos_6digits=422210&amp;province=%E0%B9%80%E0%B8%82%E0%B8%95%E0%B8%9E%E0%B8%B7%E0%B9%89%E0%B8%99%E0%B8%97%E0%B8%B5%E0%B9%88%20%E0%B9%91"/>
    <hyperlink ref="B19" r:id="rId30" display="http://province.doe.go.th/position/page/showar.php?id_pos_6digits=343320&amp;province=%E0%B9%80%E0%B8%82%E0%B8%95%E0%B8%9E%E0%B8%B7%E0%B9%89%E0%B8%99%E0%B8%97%E0%B8%B5%E0%B9%88%20%E0%B9%91"/>
    <hyperlink ref="B83" r:id="rId31" display="http://province.doe.go.th/position/page/showar.php?id_pos_6digits=913230&amp;province=%E0%B9%80%E0%B8%82%E0%B8%95%E0%B8%9E%E0%B8%B7%E0%B9%89%E0%B8%99%E0%B8%97%E0%B8%B5%E0%B9%88%20%E0%B9%91"/>
    <hyperlink ref="B23" r:id="rId32" display="http://province.doe.go.th/position/page/showar.php?id_pos_6digits=512230&amp;province=%E0%B9%80%E0%B8%82%E0%B8%95%E0%B8%9E%E0%B8%B7%E0%B9%89%E0%B8%99%E0%B8%97%E0%B8%B5%E0%B9%88%20%E0%B9%91"/>
    <hyperlink ref="B51" r:id="rId33" display="http://province.doe.go.th/position/page/showar.php?id_pos_6digits=512320&amp;province=%E0%B9%80%E0%B8%82%E0%B8%95%E0%B8%9E%E0%B8%B7%E0%B9%89%E0%B8%99%E0%B8%97%E0%B8%B5%E0%B9%88%20%E0%B9%91"/>
    <hyperlink ref="B9" r:id="rId34" display="http://province.doe.go.th/position/page/showar.php?id_pos_6digits=413190&amp;province=%E0%B9%80%E0%B8%82%E0%B8%95%E0%B8%9E%E0%B8%B7%E0%B9%89%E0%B8%99%E0%B8%97%E0%B8%B5%E0%B9%88%20%E0%B9%91"/>
    <hyperlink ref="B4" r:id="rId35" display="http://province.doe.go.th/position/page/showar.php?id_pos_6digits=421130&amp;province=%E0%B9%80%E0%B8%82%E0%B8%95%E0%B8%9E%E0%B8%B7%E0%B9%89%E0%B8%99%E0%B8%97%E0%B8%B5%E0%B9%88%20%E0%B9%91"/>
    <hyperlink ref="B75" r:id="rId36" display="http://province.doe.go.th/position/page/showar.php?id_pos_6digits=313170&amp;province=%E0%B9%80%E0%B8%82%E0%B8%95%E0%B8%9E%E0%B8%B7%E0%B9%89%E0%B8%99%E0%B8%97%E0%B8%B5%E0%B9%88%20%E0%B9%91"/>
    <hyperlink ref="B44" r:id="rId37" display="http://province.doe.go.th/position/page/showar.php?id_pos_6digits=512110&amp;province=%E0%B9%80%E0%B8%82%E0%B8%95%E0%B8%9E%E0%B8%B7%E0%B9%89%E0%B8%99%E0%B8%97%E0%B8%B5%E0%B9%88%20%E0%B9%91"/>
    <hyperlink ref="B15" r:id="rId38" display="http://province.doe.go.th/position/page/showar.php?id_pos_6digits=512130&amp;province=%E0%B9%80%E0%B8%82%E0%B8%95%E0%B8%9E%E0%B8%B7%E0%B9%89%E0%B8%99%E0%B8%97%E0%B8%B5%E0%B9%88%20%E0%B9%91"/>
    <hyperlink ref="B40" r:id="rId39" display="http://province.doe.go.th/position/page/showar.php?id_pos_6digits=512190&amp;province=%E0%B9%80%E0%B8%82%E0%B8%95%E0%B8%9E%E0%B8%B7%E0%B9%89%E0%B8%99%E0%B8%97%E0%B8%B5%E0%B9%88%20%E0%B9%91"/>
    <hyperlink ref="B34" r:id="rId40" display="http://province.doe.go.th/position/page/showar.php?id_pos_6digits=931330&amp;province=%E0%B9%80%E0%B8%82%E0%B8%95%E0%B8%9E%E0%B8%B7%E0%B9%89%E0%B8%99%E0%B8%97%E0%B8%B5%E0%B9%88%20%E0%B9%91"/>
    <hyperlink ref="B7" r:id="rId41" display="http://province.doe.go.th/position/page/showar.php?id_pos_6digits=932290&amp;province=%E0%B9%80%E0%B8%82%E0%B8%95%E0%B8%9E%E0%B8%B7%E0%B9%89%E0%B8%99%E0%B8%97%E0%B8%B5%E0%B9%88%20%E0%B9%91"/>
    <hyperlink ref="B99" r:id="rId42" display="http://province.doe.go.th/position/page/showar.php?id_pos_6digits=723120&amp;province=%E0%B9%80%E0%B8%82%E0%B8%95%E0%B8%9E%E0%B8%B7%E0%B9%89%E0%B8%99%E0%B8%97%E0%B8%B5%E0%B9%88%20%E0%B9%92"/>
    <hyperlink ref="B49" r:id="rId43" display="http://province.doe.go.th/position/page/showar.php?id_pos_6digits=312210&amp;province=%E0%B9%80%E0%B8%82%E0%B8%95%E0%B8%9E%E0%B8%B7%E0%B9%89%E0%B8%99%E0%B8%97%E0%B8%B5%E0%B9%88%20%E0%B9%92"/>
    <hyperlink ref="B100" r:id="rId44" display="http://province.doe.go.th/position/page/showar.php?id_pos_6digits=311210&amp;province=%E0%B9%80%E0%B8%82%E0%B8%95%E0%B8%9E%E0%B8%B7%E0%B9%89%E0%B8%99%E0%B8%97%E0%B8%B5%E0%B9%88%20%E0%B9%92"/>
    <hyperlink ref="B57" r:id="rId45" display="http://province.doe.go.th/position/page/showar.php?id_pos_6digits=241110&amp;province=%E0%B9%80%E0%B8%82%E0%B8%95%E0%B8%9E%E0%B8%B7%E0%B9%89%E0%B8%99%E0%B8%97%E0%B8%B5%E0%B9%88%20%E0%B9%92"/>
    <hyperlink ref="B67" r:id="rId46" display="http://province.doe.go.th/position/page/showar.php?id_pos_6digits=914120&amp;province=%E0%B9%80%E0%B8%82%E0%B8%95%E0%B8%9E%E0%B8%B7%E0%B9%89%E0%B8%99%E0%B8%97%E0%B8%B5%E0%B9%88%20%E0%B9%92"/>
    <hyperlink ref="B27" r:id="rId47" display="http://province.doe.go.th/position/page/showar.php?id_pos_6digits=516930&amp;province=%E0%B9%80%E0%B8%82%E0%B8%95%E0%B8%9E%E0%B8%B7%E0%B9%89%E0%B8%99%E0%B8%97%E0%B8%B5%E0%B9%88%20%E0%B9%92"/>
    <hyperlink ref="B52" r:id="rId48" display="http://province.doe.go.th/position/page/showar.php?id_pos_6digits=241930&amp;province=%E0%B9%80%E0%B8%82%E0%B8%95%E0%B8%9E%E0%B8%B7%E0%B9%89%E0%B8%99%E0%B8%97%E0%B8%B5%E0%B9%88%20%E0%B9%92"/>
    <hyperlink ref="B31" r:id="rId49" display="http://province.doe.go.th/position/page/showar.php?id_pos_6digits=721290&amp;province=%E0%B9%80%E0%B8%82%E0%B8%95%E0%B8%9E%E0%B8%B7%E0%B9%89%E0%B8%99%E0%B8%97%E0%B8%B5%E0%B9%88%20%E0%B9%93"/>
    <hyperlink ref="B94" r:id="rId50" display="http://province.doe.go.th/position/page/showar.php?id_pos_6digits=311310&amp;province=%E0%B9%80%E0%B8%82%E0%B8%95%E0%B8%9E%E0%B8%B7%E0%B9%89%E0%B8%99%E0%B8%97%E0%B8%B5%E0%B9%88%20%E0%B9%93"/>
    <hyperlink ref="B18" r:id="rId51" display="http://province.doe.go.th/position/page/showar.php?id_pos_6digits=514130&amp;province=%E0%B9%80%E0%B8%82%E0%B8%95%E0%B8%9E%E0%B8%B7%E0%B9%89%E0%B8%99%E0%B8%97%E0%B8%B5%E0%B9%88%20%E0%B9%93"/>
    <hyperlink ref="B20" r:id="rId52" display="http://province.doe.go.th/position/page/showar.php?id_pos_6digits=713750&amp;province=%E0%B9%80%E0%B8%82%E0%B8%95%E0%B8%9E%E0%B8%B7%E0%B9%89%E0%B8%99%E0%B8%97%E0%B8%B5%E0%B9%88%20%E0%B9%93"/>
    <hyperlink ref="B66" r:id="rId53" display="http://province.doe.go.th/position/page/showar.php?id_pos_6digits=714340&amp;province=%E0%B9%80%E0%B8%82%E0%B8%95%E0%B8%9E%E0%B8%B7%E0%B9%89%E0%B8%99%E0%B8%97%E0%B8%B5%E0%B9%88%20%E0%B9%93"/>
    <hyperlink ref="B90" r:id="rId54" display="http://province.doe.go.th/position/page/showar.php?id_pos_6digits=315260&amp;province=%E0%B9%80%E0%B8%82%E0%B8%95%E0%B8%9E%E0%B8%B7%E0%B9%89%E0%B8%99%E0%B8%97%E0%B8%B5%E0%B9%88%20%E0%B9%93"/>
    <hyperlink ref="B47" r:id="rId55" display="http://province.doe.go.th/position/page/showar.php?id_pos_6digits=315120&amp;province=%E0%B9%80%E0%B8%82%E0%B8%95%E0%B8%9E%E0%B8%B7%E0%B9%89%E0%B8%99%E0%B8%97%E0%B8%B5%E0%B9%88%20%E0%B9%93"/>
    <hyperlink ref="B88" r:id="rId56" display="http://province.doe.go.th/position/page/showar.php?id_pos_6digits=741220&amp;province=%E0%B9%80%E0%B8%82%E0%B8%95%E0%B8%9E%E0%B8%B7%E0%B9%89%E0%B8%99%E0%B8%97%E0%B8%B5%E0%B9%88%20%E0%B9%93"/>
    <hyperlink ref="B16" r:id="rId57" display="http://province.doe.go.th/position/page/showar.php?id_pos_6digits=343990&amp;province=%E0%B9%80%E0%B8%82%E0%B8%95%E0%B8%9E%E0%B8%B7%E0%B9%89%E0%B8%99%E0%B8%97%E0%B8%B5%E0%B9%88%20%E0%B9%93"/>
    <hyperlink ref="B101" r:id="rId58" display="http://province.doe.go.th/position/page/showar.php?id_pos_6digits=343930&amp;province=%E0%B9%80%E0%B8%82%E0%B8%95%E0%B8%9E%E0%B8%B7%E0%B9%89%E0%B8%99%E0%B8%97%E0%B8%B5%E0%B9%88%20%E0%B9%93"/>
    <hyperlink ref="B93" r:id="rId59" display="http://province.doe.go.th/position/page/showar.php?id_pos_6digits=912010&amp;province=%E0%B9%80%E0%B8%82%E0%B8%95%E0%B8%9E%E0%B8%B7%E0%B9%89%E0%B8%99%E0%B8%97%E0%B8%B5%E0%B9%88%20%E0%B9%93"/>
    <hyperlink ref="B22" r:id="rId60" display="http://province.doe.go.th/position/page/showar.php?id_pos_6digits=522015&amp;province=%E0%B9%80%E0%B8%82%E0%B8%95%E0%B8%9E%E0%B8%B7%E0%B9%89%E0%B8%99%E0%B8%97%E0%B8%B5%E0%B9%88%20%E0%B9%93"/>
    <hyperlink ref="B8" r:id="rId61" display="http://province.doe.go.th/position/page/showar.php?id_pos_6digits=341525&amp;province=%E0%B9%80%E0%B8%82%E0%B8%95%E0%B8%9E%E0%B8%B7%E0%B9%89%E0%B8%99%E0%B8%97%E0%B8%B5%E0%B9%88%20%E0%B9%93"/>
    <hyperlink ref="B43" r:id="rId62" display="http://province.doe.go.th/position/page/showar.php?id_pos_6digits=512390&amp;province=%E0%B9%80%E0%B8%82%E0%B8%95%E0%B8%9E%E0%B8%B7%E0%B9%89%E0%B8%99%E0%B8%97%E0%B8%B5%E0%B9%88%20%E0%B9%93"/>
    <hyperlink ref="B12" r:id="rId63" display="http://province.doe.go.th/position/page/showar.php?id_pos_6digits=422320&amp;province=%E0%B9%80%E0%B8%82%E0%B8%95%E0%B8%9E%E0%B8%B7%E0%B9%89%E0%B8%99%E0%B8%97%E0%B8%B5%E0%B9%88%20%E0%B9%93"/>
    <hyperlink ref="B45" r:id="rId64" display="http://province.doe.go.th/position/page/showar.php?id_pos_6digits=915120&amp;province=%E0%B9%80%E0%B8%82%E0%B8%95%E0%B8%9E%E0%B8%B7%E0%B9%89%E0%B8%99%E0%B8%97%E0%B8%B5%E0%B9%88%20%E0%B9%93"/>
    <hyperlink ref="B39" r:id="rId65" display="http://province.doe.go.th/position/page/showar.php?id_pos_6digits=522030&amp;province=%E0%B9%80%E0%B8%82%E0%B8%95%E0%B8%9E%E0%B8%B7%E0%B9%89%E0%B8%99%E0%B8%97%E0%B8%B5%E0%B9%88%20%E0%B9%93"/>
    <hyperlink ref="B58" r:id="rId66" display="http://province.doe.go.th/position/page/showar.php?id_pos_6digits=912030&amp;province=%E0%B9%80%E0%B8%82%E0%B8%95%E0%B8%9E%E0%B8%B7%E0%B9%89%E0%B8%99%E0%B8%97%E0%B8%B5%E0%B9%88%20%E0%B9%93"/>
    <hyperlink ref="B60" r:id="rId67" display="http://province.doe.go.th/position/page/showar.php?id_pos_6digits=214320&amp;province=%E0%B9%80%E0%B8%82%E0%B8%95%E0%B8%9E%E0%B8%B7%E0%B9%89%E0%B8%99%E0%B8%97%E0%B8%B5%E0%B9%88%20%E0%B9%93"/>
    <hyperlink ref="B37" r:id="rId68" display="http://province.doe.go.th/position/page/showar.php?id_pos_6digits=421120&amp;province=%E0%B9%80%E0%B8%82%E0%B8%95%E0%B8%9E%E0%B8%B7%E0%B9%89%E0%B8%99%E0%B8%97%E0%B8%B5%E0%B9%88%20%E0%B9%93"/>
    <hyperlink ref="B86" r:id="rId69" display="http://province.doe.go.th/position/page/showar.php?id_pos_6digits=413140&amp;province=%E0%B9%80%E0%B8%82%E0%B8%95%E0%B8%9E%E0%B8%B7%E0%B9%89%E0%B8%99%E0%B8%97%E0%B8%B5%E0%B9%88%20%E0%B9%93"/>
    <hyperlink ref="B97" r:id="rId70" display="http://province.doe.go.th/position/page/showar.php?id_pos_6digits=241970&amp;province=%E0%B9%80%E0%B8%82%E0%B8%95%E0%B8%9E%E0%B8%B7%E0%B9%89%E0%B8%99%E0%B8%97%E0%B8%B5%E0%B9%88%20%E0%B9%93"/>
    <hyperlink ref="B48" r:id="rId71" display="http://province.doe.go.th/position/page/showar.php?id_pos_6digits=412230&amp;province=%E0%B9%80%E0%B8%82%E0%B8%95%E0%B8%9E%E0%B8%B7%E0%B9%89%E0%B8%99%E0%B8%97%E0%B8%B5%E0%B9%88%20%E0%B9%93"/>
    <hyperlink ref="B59" r:id="rId72" display="http://province.doe.go.th/position/page/showar.php?id_pos_6digits=411520&amp;province=%E0%B9%80%E0%B8%82%E0%B8%95%E0%B8%9E%E0%B8%B7%E0%B9%89%E0%B8%99%E0%B8%97%E0%B8%B5%E0%B9%88%20%E0%B9%93"/>
    <hyperlink ref="B74" r:id="rId73" display="http://province.doe.go.th/position/page/showar.php?id_pos_6digits=414120&amp;province=%E0%B9%80%E0%B8%82%E0%B8%95%E0%B8%9E%E0%B8%B7%E0%B9%89%E0%B8%99%E0%B8%97%E0%B8%B5%E0%B9%88%20%E0%B9%93"/>
    <hyperlink ref="B26" r:id="rId74" display="http://province.doe.go.th/position/page/showar.php?id_pos_6digits=419010&amp;province=%E0%B9%80%E0%B8%82%E0%B8%95%E0%B8%9E%E0%B8%B7%E0%B9%89%E0%B8%99%E0%B8%97%E0%B8%B5%E0%B9%88%20%E0%B9%93"/>
    <hyperlink ref="B102" r:id="rId75" display="http://province.doe.go.th/position/page/showar.php?id_pos_6digits=724260&amp;province=%E0%B9%80%E0%B8%82%E0%B8%95%E0%B8%9E%E0%B8%B7%E0%B9%89%E0%B8%99%E0%B8%97%E0%B8%B5%E0%B9%88%20%E0%B9%95"/>
    <hyperlink ref="B79" r:id="rId76" display="http://province.doe.go.th/position/page/showar.php?id_pos_6digits=724320&amp;province=%E0%B9%80%E0%B8%82%E0%B8%95%E0%B8%9E%E0%B8%B7%E0%B9%89%E0%B8%99%E0%B8%97%E0%B8%B5%E0%B9%88%20%E0%B9%95"/>
    <hyperlink ref="B72" r:id="rId77" display="http://province.doe.go.th/position/page/showar.php?id_pos_6digits=347135&amp;province=%E0%B9%80%E0%B8%82%E0%B8%95%E0%B8%9E%E0%B8%B7%E0%B9%89%E0%B8%99%E0%B8%97%E0%B8%B5%E0%B9%88%20%E0%B9%95"/>
    <hyperlink ref="B42" r:id="rId78" display="http://province.doe.go.th/position/page/showar.php?id_pos_6digits=123130&amp;province=%E0%B9%80%E0%B8%82%E0%B8%95%E0%B8%9E%E0%B8%B7%E0%B9%89%E0%B8%99%E0%B8%97%E0%B8%B5%E0%B9%88%20%E0%B9%95"/>
    <hyperlink ref="B68" r:id="rId79" display="http://province.doe.go.th/position/page/showar.php?id_pos_6digits=T11010&amp;province=%E0%B9%80%E0%B8%82%E0%B8%95%E0%B8%9E%E0%B8%B7%E0%B9%89%E0%B8%99%E0%B8%97%E0%B8%B5%E0%B9%88%20%E0%B9%95"/>
    <hyperlink ref="B73" r:id="rId80" display="http://province.doe.go.th/position/page/showar.php?id_pos_6digits=512350&amp;province=%E0%B9%80%E0%B8%82%E0%B8%95%E0%B8%9E%E0%B8%B7%E0%B9%89%E0%B8%99%E0%B8%97%E0%B8%B5%E0%B9%88%20%E0%B9%95"/>
    <hyperlink ref="B82" r:id="rId81" display="http://province.doe.go.th/position/page/showar.php?id_pos_6digits=421530&amp;province=%E0%B9%80%E0%B8%82%E0%B8%95%E0%B8%9E%E0%B8%B7%E0%B9%89%E0%B8%99%E0%B8%97%E0%B8%B5%E0%B9%88%20%E0%B9%95"/>
    <hyperlink ref="B85" r:id="rId82" display="http://province.doe.go.th/position/page/showar.php?id_pos_6digits=932190&amp;province=%E0%B9%80%E0%B8%82%E0%B8%95%E0%B8%9E%E0%B8%B7%E0%B9%89%E0%B8%99%E0%B8%97%E0%B8%B5%E0%B9%88%20%E0%B9%95"/>
    <hyperlink ref="B32" r:id="rId83" display="http://province.doe.go.th/position/page/showar.php?id_pos_6digits=932130&amp;province=%E0%B9%80%E0%B8%82%E0%B8%95%E0%B8%9E%E0%B8%B7%E0%B9%89%E0%B8%99%E0%B8%97%E0%B8%B5%E0%B9%88%20%E0%B9%95"/>
    <hyperlink ref="B98" r:id="rId84" display="http://province.doe.go.th/position/page/showar.php?id_pos_6digits=722320&amp;province=%E0%B9%80%E0%B8%82%E0%B8%95%E0%B8%9E%E0%B8%B7%E0%B9%89%E0%B8%99%E0%B8%97%E0%B8%B5%E0%B9%88%20%E0%B9%96"/>
    <hyperlink ref="B53" r:id="rId85" display="http://province.doe.go.th/position/page/showar.php?id_pos_6digits=311390&amp;province=%E0%B9%80%E0%B8%82%E0%B8%95%E0%B8%9E%E0%B8%B7%E0%B9%89%E0%B8%99%E0%B8%97%E0%B8%B5%E0%B9%88%20%E0%B9%96"/>
    <hyperlink ref="B95" r:id="rId86" display="http://province.doe.go.th/position/page/showar.php?id_pos_6digits=347110&amp;province=%E0%B9%80%E0%B8%82%E0%B8%95%E0%B8%9E%E0%B8%B7%E0%B9%89%E0%B8%99%E0%B8%97%E0%B8%B5%E0%B9%88%20%E0%B9%96"/>
    <hyperlink ref="B96" r:id="rId87" display="http://province.doe.go.th/position/page/showar.php?id_pos_6digits=821120&amp;province=%E0%B9%80%E0%B8%82%E0%B8%95%E0%B8%9E%E0%B8%B7%E0%B9%89%E0%B8%99%E0%B8%97%E0%B8%B5%E0%B9%88%20%E0%B9%96"/>
    <hyperlink ref="B87" r:id="rId88" display="http://province.doe.go.th/position/page/showar.php?id_pos_6digits=513230&amp;province=%E0%B9%80%E0%B8%82%E0%B8%95%E0%B8%9E%E0%B8%B7%E0%B9%89%E0%B8%99%E0%B8%97%E0%B8%B5%E0%B9%88%20%E0%B9%96"/>
    <hyperlink ref="B55" r:id="rId89" display="http://province.doe.go.th/position/page/showar.php?id_pos_6digits=513930&amp;province=%E0%B9%80%E0%B8%82%E0%B8%95%E0%B8%9E%E0%B8%B7%E0%B9%89%E0%B8%99%E0%B8%97%E0%B8%B5%E0%B9%88%20%E0%B9%96"/>
    <hyperlink ref="B62" r:id="rId90" display="http://province.doe.go.th/position/page/showar.php?id_pos_6digits=322390&amp;province=%E0%B9%80%E0%B8%82%E0%B8%95%E0%B8%9E%E0%B8%B7%E0%B9%89%E0%B8%99%E0%B8%97%E0%B8%B5%E0%B9%88%20%E0%B9%96"/>
    <hyperlink ref="B84" r:id="rId91" display="http://province.doe.go.th/position/page/showar.php?id_pos_6digits=831190&amp;province=%E0%B9%80%E0%B8%82%E0%B8%95%E0%B8%9E%E0%B8%B7%E0%B9%89%E0%B8%99%E0%B8%97%E0%B8%B5%E0%B9%88%20%E0%B9%96"/>
    <hyperlink ref="B77" r:id="rId92" display="http://province.doe.go.th/position/page/showar.php?id_pos_6digits=341530&amp;province=%E0%B9%80%E0%B8%82%E0%B8%95%E0%B8%9E%E0%B8%B7%E0%B9%89%E0%B8%99%E0%B8%97%E0%B8%B5%E0%B9%88%20%E0%B9%96"/>
    <hyperlink ref="B69" r:id="rId93" display="http://province.doe.go.th/position/page/showar.php?id_pos_6digits=214910&amp;province=%E0%B9%80%E0%B8%82%E0%B8%95%E0%B8%9E%E0%B8%B7%E0%B9%89%E0%B8%99%E0%B8%97%E0%B8%B5%E0%B9%88%20%E0%B9%96"/>
    <hyperlink ref="B71" r:id="rId94" display="http://province.doe.go.th/position/page/showar.php?id_pos_6digits=743690&amp;province=%E0%B9%80%E0%B8%82%E0%B8%95%E0%B8%9E%E0%B8%B7%E0%B9%89%E0%B8%99%E0%B8%97%E0%B8%B5%E0%B9%88%20%E0%B9%97"/>
    <hyperlink ref="B61" r:id="rId95" display="http://province.doe.go.th/position/page/showar.php?id_pos_6digits=347190&amp;province=%E0%B9%80%E0%B8%82%E0%B8%95%E0%B8%9E%E0%B8%B7%E0%B9%89%E0%B8%99%E0%B8%97%E0%B8%B5%E0%B9%88%20%E0%B9%97"/>
    <hyperlink ref="B92" r:id="rId96" display="http://province.doe.go.th/position/page/showar.php?id_pos_6digits=828490&amp;province=%E0%B9%80%E0%B8%82%E0%B8%95%E0%B8%9E%E0%B8%B7%E0%B9%89%E0%B8%99%E0%B8%97%E0%B8%B5%E0%B9%88%20%E0%B9%97"/>
    <hyperlink ref="B36" r:id="rId97" display="http://province.doe.go.th/position/page/showar.php?id_pos_6digits=516990&amp;province=%E0%B9%80%E0%B8%82%E0%B8%95%E0%B8%9E%E0%B8%B7%E0%B9%89%E0%B8%99%E0%B8%97%E0%B8%B5%E0%B9%88%20%E0%B9%97"/>
    <hyperlink ref="B91" r:id="rId98" display="http://province.doe.go.th/position/page/showar.php?id_pos_6digits=513240&amp;province=%E0%B9%80%E0%B8%82%E0%B8%95%E0%B8%9E%E0%B8%B7%E0%B9%89%E0%B8%99%E0%B8%97%E0%B8%B5%E0%B9%88%20%E0%B9%97"/>
  </hyperlinks>
  <pageMargins left="0.11811023622047245" right="0.11811023622047245" top="0.35433070866141736" bottom="0.35433070866141736" header="0.31496062992125984" footer="0.31496062992125984"/>
  <pageSetup paperSize="9" scale="80" orientation="portrait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8</vt:i4>
      </vt:variant>
    </vt:vector>
  </HeadingPairs>
  <TitlesOfParts>
    <vt:vector size="53" baseType="lpstr">
      <vt:lpstr>(116-127) การศึกษา</vt:lpstr>
      <vt:lpstr>(128) นร.ที่จบ ป.6</vt:lpstr>
      <vt:lpstr>(129) โรงเรียนฝึกอาชีพ</vt:lpstr>
      <vt:lpstr>(130-131) ขนาดโรงเรียน</vt:lpstr>
      <vt:lpstr>(132) ห้องสมุดเพื่อการเรียนรู้ </vt:lpstr>
      <vt:lpstr>(133) พิพิธภัณฑ์</vt:lpstr>
      <vt:lpstr>(134-136) บ้านหนังสือ </vt:lpstr>
      <vt:lpstr>(137) ศูนย์พัฒนาก่อนวัยเรียน</vt:lpstr>
      <vt:lpstr>(138) ศูนย์เยาวชน</vt:lpstr>
      <vt:lpstr>(139) ศูนย์กีฬา</vt:lpstr>
      <vt:lpstr>(140) ลานกีฬา</vt:lpstr>
      <vt:lpstr>(141) ที่ตั้ง ร.พ.</vt:lpstr>
      <vt:lpstr>(142) เตียง</vt:lpstr>
      <vt:lpstr>(144a) ผู้ป่วยตามที่อยู่(รายปี)</vt:lpstr>
      <vt:lpstr>(145) ผู้ป่วย_ประมาณการ54,55</vt:lpstr>
      <vt:lpstr>(147) อัตราป่วย </vt:lpstr>
      <vt:lpstr>(148) ป่วย-ตายอุบัติเหตุ</vt:lpstr>
      <vt:lpstr>(149) จำนวนผู้ป่วย-ตาย</vt:lpstr>
      <vt:lpstr>(150-151) ศูนย์สาธารณสุข</vt:lpstr>
      <vt:lpstr>(152) ผู้ป่วยนอกตามกลุ่มสาเหตุ</vt:lpstr>
      <vt:lpstr>(153a) เปรียบเทียบเอดส์</vt:lpstr>
      <vt:lpstr>(154) ปรึกษาโรคเอดส์</vt:lpstr>
      <vt:lpstr>(155a) เอดส์ (กลุ่มอายุ)</vt:lpstr>
      <vt:lpstr>(155b) เอดส์ (พ.ศ.)</vt:lpstr>
      <vt:lpstr>(156) ยาเสพติด</vt:lpstr>
      <vt:lpstr>(157) กิจการอันตราย20 </vt:lpstr>
      <vt:lpstr>(158) ระงับเหตุรำคาญ</vt:lpstr>
      <vt:lpstr>(159) ร้านขายยา</vt:lpstr>
      <vt:lpstr>(160-161) การจัดเก็บป้ายผิดก.ม.</vt:lpstr>
      <vt:lpstr>(162) ร้องหน่วยงาน</vt:lpstr>
      <vt:lpstr>(163-164) ร้องเขต</vt:lpstr>
      <vt:lpstr>(165) คดี</vt:lpstr>
      <vt:lpstr>(167a) ปริมาณการใช้ไฟฟ้า</vt:lpstr>
      <vt:lpstr>(168a) ปริมาณการใช้ประปา 1</vt:lpstr>
      <vt:lpstr>(168b) ปริมาณการใช้น้ำประปา 2</vt:lpstr>
      <vt:lpstr>(169)_จำนวนเพลิงไหม้</vt:lpstr>
      <vt:lpstr>(170)_ประเภทสิ่งที่ถูกไหม้</vt:lpstr>
      <vt:lpstr>(171-172) สถานีดับเพลิง</vt:lpstr>
      <vt:lpstr>(173-177) สถานีตำรวจ</vt:lpstr>
      <vt:lpstr>(178) โรงงานที่ได้รับอนุญาต</vt:lpstr>
      <vt:lpstr>(179) โรงงานสะสม</vt:lpstr>
      <vt:lpstr>(180) ที่ตั้งตลาด</vt:lpstr>
      <vt:lpstr>(181) ที่ตั้งสถานธนานุบาล</vt:lpstr>
      <vt:lpstr>(182) อุบัติเหตุปีใหม่+สงกรานต์</vt:lpstr>
      <vt:lpstr>(183) ตำแหน่งว่างงาน</vt:lpstr>
      <vt:lpstr>'(116-127) การศึกษา'!Print_Area</vt:lpstr>
      <vt:lpstr>'(145) ผู้ป่วย_ประมาณการ54,55'!Print_Area</vt:lpstr>
      <vt:lpstr>'(147) อัตราป่วย '!Print_Area</vt:lpstr>
      <vt:lpstr>'(148) ป่วย-ตายอุบัติเหตุ'!Print_Area</vt:lpstr>
      <vt:lpstr>'(167a) ปริมาณการใช้ไฟฟ้า'!Print_Area</vt:lpstr>
      <vt:lpstr>'(179) โรงงานสะสม'!Print_Area</vt:lpstr>
      <vt:lpstr>'(182) อุบัติเหตุปีใหม่+สงกรานต์'!Print_Area</vt:lpstr>
      <vt:lpstr>'(183) ตำแหน่งว่างงาน'!Print_Area</vt:lpstr>
    </vt:vector>
  </TitlesOfParts>
  <Company>bma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DTK Computer</cp:lastModifiedBy>
  <cp:lastPrinted>2013-07-15T10:31:42Z</cp:lastPrinted>
  <dcterms:created xsi:type="dcterms:W3CDTF">2005-04-11T02:42:54Z</dcterms:created>
  <dcterms:modified xsi:type="dcterms:W3CDTF">2015-11-02T08:56:17Z</dcterms:modified>
</cp:coreProperties>
</file>